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3.xml" ContentType="application/vnd.openxmlformats-officedocument.spreadsheetml.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4.xml" ContentType="application/vnd.openxmlformats-officedocument.spreadsheetml.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3035" windowHeight="7770"/>
  </bookViews>
  <sheets>
    <sheet name="ДАШБОРД" sheetId="2" r:id="rId1"/>
    <sheet name="Данные" sheetId="3" r:id="rId2"/>
    <sheet name="Расходы" sheetId="22" state="hidden" r:id="rId3"/>
    <sheet name="Доходы" sheetId="16" state="hidden" r:id="rId4"/>
    <sheet name="Структура " sheetId="18" r:id="rId5"/>
    <sheet name="Лист7" sheetId="29" state="hidden" r:id="rId6"/>
    <sheet name="МП" sheetId="26" state="hidden" r:id="rId7"/>
    <sheet name="НП" sheetId="20" state="hidden" r:id="rId8"/>
  </sheets>
  <definedNames>
    <definedName name="_2020_факт">НП!$B$3</definedName>
    <definedName name="_2021_факт">НП!$B$4</definedName>
    <definedName name="_2022_план">НП!$B$5</definedName>
    <definedName name="_xlnm._FilterDatabase" localSheetId="0" hidden="1">ДАШБОРД!$F$61:$Y$65</definedName>
    <definedName name="_xlnm._FilterDatabase" localSheetId="6" hidden="1">МП!$A$29:$AA$29</definedName>
    <definedName name="_xlnm._FilterDatabase" localSheetId="7" hidden="1">НП!$A$1:$B$5</definedName>
    <definedName name="годы">НП!$B$1</definedName>
    <definedName name="НП">НП!$A$1:$B$5</definedName>
    <definedName name="Срез_годы">#N/A</definedName>
    <definedName name="Срез_годы1">#N/A</definedName>
    <definedName name="Срез_Годы2">#N/A</definedName>
    <definedName name="Срез_Названия_строк">#N/A</definedName>
    <definedName name="фото">"ДВССЫЛ(ЛИСТНП!$F$1)"</definedName>
  </definedNames>
  <calcPr calcId="145621"/>
  <pivotCaches>
    <pivotCache cacheId="12" r:id="rId9"/>
    <pivotCache cacheId="13" r:id="rId10"/>
    <pivotCache cacheId="14" r:id="rId11"/>
    <pivotCache cacheId="15" r:id="rId12"/>
    <pivotCache cacheId="16" r:id="rId13"/>
    <pivotCache cacheId="17" r:id="rId14"/>
  </pivotCaches>
  <extLst>
    <ext xmlns:x14="http://schemas.microsoft.com/office/spreadsheetml/2009/9/main" uri="{BBE1A952-AA13-448e-AADC-164F8A28A991}">
      <x14:slicerCaches>
        <x14:slicerCache r:id="rId15"/>
        <x14:slicerCache r:id="rId16"/>
        <x14:slicerCache r:id="rId17"/>
        <x14:slicerCache r:id="rId18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F1" i="20" l="1"/>
  <c r="M25" i="3" l="1"/>
  <c r="P25" i="3"/>
  <c r="Q25" i="3"/>
  <c r="M26" i="3"/>
  <c r="Q26" i="3" s="1"/>
  <c r="P26" i="3"/>
  <c r="M27" i="3"/>
  <c r="Q27" i="3" s="1"/>
  <c r="P27" i="3"/>
  <c r="D4" i="16" l="1"/>
  <c r="D3" i="16"/>
  <c r="D2" i="16"/>
  <c r="E18" i="3"/>
  <c r="B18" i="3"/>
  <c r="G17" i="3"/>
  <c r="E17" i="3"/>
  <c r="D17" i="3"/>
  <c r="G15" i="3" s="1"/>
  <c r="C17" i="3"/>
  <c r="F17" i="3" s="1"/>
  <c r="B17" i="3"/>
  <c r="G16" i="3"/>
  <c r="E16" i="3"/>
  <c r="F15" i="3"/>
  <c r="E15" i="3"/>
  <c r="G14" i="3"/>
  <c r="E14" i="3"/>
  <c r="D14" i="3"/>
  <c r="D18" i="3" s="1"/>
  <c r="G18" i="3" s="1"/>
  <c r="C14" i="3"/>
  <c r="F14" i="3" s="1"/>
  <c r="B14" i="3"/>
  <c r="G2" i="3"/>
  <c r="F2" i="3"/>
  <c r="E2" i="3"/>
  <c r="F16" i="3" l="1"/>
  <c r="C18" i="3"/>
  <c r="F18" i="3" s="1"/>
  <c r="E20" i="3"/>
  <c r="G20" i="3" l="1"/>
  <c r="F20" i="3"/>
</calcChain>
</file>

<file path=xl/sharedStrings.xml><?xml version="1.0" encoding="utf-8"?>
<sst xmlns="http://schemas.openxmlformats.org/spreadsheetml/2006/main" count="253" uniqueCount="130">
  <si>
    <t>Налоговые и неналоговые доходы</t>
  </si>
  <si>
    <t>Безвозмездные поступления</t>
  </si>
  <si>
    <t>Общегосударственные вопросы</t>
  </si>
  <si>
    <t>Образование</t>
  </si>
  <si>
    <t>Культура</t>
  </si>
  <si>
    <t>Социальная политика</t>
  </si>
  <si>
    <t xml:space="preserve">Физическая культура </t>
  </si>
  <si>
    <t>Нац. оборона</t>
  </si>
  <si>
    <t>Здравоохранение</t>
  </si>
  <si>
    <t>Дефицит бюджета:</t>
  </si>
  <si>
    <t>факт 2020г.</t>
  </si>
  <si>
    <t>факт 2021г.</t>
  </si>
  <si>
    <t>план 2022г.</t>
  </si>
  <si>
    <t>Расходы</t>
  </si>
  <si>
    <t>Доходы</t>
  </si>
  <si>
    <t>доля расходов 2020 год</t>
  </si>
  <si>
    <t>доля расходов 2021 год</t>
  </si>
  <si>
    <t>доля расходов 2022 год</t>
  </si>
  <si>
    <t>наименование</t>
  </si>
  <si>
    <t>ЖКХ</t>
  </si>
  <si>
    <t xml:space="preserve">МБ трансферты </t>
  </si>
  <si>
    <t xml:space="preserve">Нац. безопасность </t>
  </si>
  <si>
    <t>Нац. экономика</t>
  </si>
  <si>
    <t>Названия строк</t>
  </si>
  <si>
    <t>Общий итог</t>
  </si>
  <si>
    <t>Названия столбцов</t>
  </si>
  <si>
    <t>2020 факт</t>
  </si>
  <si>
    <t>2021 факт</t>
  </si>
  <si>
    <t>2022 план</t>
  </si>
  <si>
    <t xml:space="preserve">МП "Развитие системы образования Бузулукского района" </t>
  </si>
  <si>
    <t>Муниципальная программа «Комплексные меры противодействия злоупотреблению наркотиками и их незаконному обороту в Бузулукском районе»</t>
  </si>
  <si>
    <t>сумма (тыс.руб.)</t>
  </si>
  <si>
    <t>годы</t>
  </si>
  <si>
    <t>Сумма по полю Налоговые и неналоговые доходы</t>
  </si>
  <si>
    <t>Сумма по полю Безвозмездные поступления</t>
  </si>
  <si>
    <t>Итог Сумма по полю Налоговые и неналоговые доходы</t>
  </si>
  <si>
    <t>Итог Сумма по полю Безвозмездные поступления</t>
  </si>
  <si>
    <t>Сумма по полю Общегосударственные вопросы</t>
  </si>
  <si>
    <t xml:space="preserve">Сумма по полю Нац. безопасность </t>
  </si>
  <si>
    <t>Сумма по полю Нац. экономика</t>
  </si>
  <si>
    <t>Сумма по полю ЖКХ</t>
  </si>
  <si>
    <t>Сумма по полю Образование</t>
  </si>
  <si>
    <t>Сумма по полю Культура</t>
  </si>
  <si>
    <t>Сумма по полю Здравоохранение</t>
  </si>
  <si>
    <t>Сумма по полю Социальная политика</t>
  </si>
  <si>
    <t xml:space="preserve">Сумма по полю Физическая культура </t>
  </si>
  <si>
    <t xml:space="preserve">Сумма по полю МБ трансферты </t>
  </si>
  <si>
    <t xml:space="preserve">                  -     </t>
  </si>
  <si>
    <t>Столбец1</t>
  </si>
  <si>
    <t>Столбец2</t>
  </si>
  <si>
    <t>Столбец3</t>
  </si>
  <si>
    <t>Количество по полю Нац. оборона</t>
  </si>
  <si>
    <t>Значения</t>
  </si>
  <si>
    <t xml:space="preserve"> Нац. экономика</t>
  </si>
  <si>
    <t xml:space="preserve"> ЖКХ</t>
  </si>
  <si>
    <t>Налоговые и неналоговые доходы.</t>
  </si>
  <si>
    <t>Безвозмездные поступления.</t>
  </si>
  <si>
    <t>Общегосударственные вопросы.</t>
  </si>
  <si>
    <t>Нац. оборона.</t>
  </si>
  <si>
    <t xml:space="preserve">Нац. безопасность. </t>
  </si>
  <si>
    <t>Нац. экономика.</t>
  </si>
  <si>
    <t>ЖКХ.</t>
  </si>
  <si>
    <t>Образование.</t>
  </si>
  <si>
    <t>Культура.</t>
  </si>
  <si>
    <t>Здравоохранение.</t>
  </si>
  <si>
    <t>Социальная политика.</t>
  </si>
  <si>
    <t>Физическая культура.</t>
  </si>
  <si>
    <t xml:space="preserve">МБ трансферты. </t>
  </si>
  <si>
    <t xml:space="preserve">Сумма по полю МП "Развитие муниципальной политики" </t>
  </si>
  <si>
    <t xml:space="preserve">Сумма по полю МП "Развитие системы образования Бузулукского района" </t>
  </si>
  <si>
    <t xml:space="preserve">Сумма по полю МП "Защитник Отечества" </t>
  </si>
  <si>
    <t>Сумма по полю МП "Обеспечение качественными услугами ЖКХ"</t>
  </si>
  <si>
    <t>Сумма по полю МП " Обеспечение жильем молодых семей в Бузулукском районе"</t>
  </si>
  <si>
    <t xml:space="preserve">Сумма по полю Поддержка и развитие казачьих обществ на территории муниципального образования Бузулукский район Оренбургской области </t>
  </si>
  <si>
    <t xml:space="preserve">Сумма по полю МП "Развитие системы градорегулирования в Бузулукском районе" </t>
  </si>
  <si>
    <t>Сумма по полю МП "Дополнительные меры поддержки жителей Бузулукского района в области охраны здоровья"</t>
  </si>
  <si>
    <t>Сумма по полю МП "Обеспечение правопорядка на территории  Бузулукского района"</t>
  </si>
  <si>
    <t>Сумма по полю МП " Развитие культуры и искусства Бузулукского района"</t>
  </si>
  <si>
    <t>Сумма по полю МП "Развитие физической культуры, спорта и туризма в Бузулукском районе"</t>
  </si>
  <si>
    <t>Сумма по полю МП " Повышение эффективности управления муниципальной собственностью в Бузулукском районе"</t>
  </si>
  <si>
    <t xml:space="preserve">Сумма по полю МП "Экономическое развитие муниципального образования Бузулукский район" </t>
  </si>
  <si>
    <t>Сумма по полю Муниципальная программа  «Развитие транспортной системы Бузулукского района»</t>
  </si>
  <si>
    <t xml:space="preserve">Сумма по полю МП "Развитие сельского хозяйства и регулирование рынков сельскохозяйственной продукции, сырья и продовольствия Бузулукского района" </t>
  </si>
  <si>
    <t>Сумма по полю МП"Управление муниципальными финансами и муниципальным долгом Бузулукского района"</t>
  </si>
  <si>
    <t>Сумма по полю МП "Защита населения и территории от чрезвычайных ситуаций природного и техногенного характера в муниципальном образовании Бузулукский район"</t>
  </si>
  <si>
    <t>Сумма по полю МП "Противодействие экстремизму и гармонизация межэтнических и межконфессиональных отношений на территории муниципального образования Бузулукский район"</t>
  </si>
  <si>
    <t>Сумма по полю МП "Создание системы кадастра недвижимости и управления земельно-имущественным комплексом на территории Бузулукского района"</t>
  </si>
  <si>
    <t>Сумма по полю Муниципальная программа «Комплексные меры противодействия злоупотреблению наркотиками и их незаконному обороту в Бузулукском районе»</t>
  </si>
  <si>
    <t>Сумма по полю МП "Повышение безопасности дорожного движения в муниципальном образовании Бузулукский район"</t>
  </si>
  <si>
    <t>Сумма по полю МП "О противодействии коррупции в Бузулукском районе"</t>
  </si>
  <si>
    <t>Сумма по полю МП "О мерах по противодействию терроризму на территории муниципального образования Бузулукский район"</t>
  </si>
  <si>
    <t>Сумма по полю Муниципальная программа «Улучшение условий и охраны труда в муниципальном образовании Бузулукский район»</t>
  </si>
  <si>
    <t>Сумма по полю Муниципальная программа «Обеспечение жильем работников бюджетной сферы»</t>
  </si>
  <si>
    <t>Сумма по полю непрограммные расходы</t>
  </si>
  <si>
    <t>МП "Защитник Отечества" .</t>
  </si>
  <si>
    <t>МП "Обеспечение качественными услугами ЖКХ".</t>
  </si>
  <si>
    <t>МП " Обеспечение жильем молодых семей в Бузулукском районе".</t>
  </si>
  <si>
    <t>МП "Обеспечение правопорядка на территории  Бузулукского района".</t>
  </si>
  <si>
    <t>МП " Развитие культуры и искусства Бузулукского района".</t>
  </si>
  <si>
    <t>МП "Развитие физической культуры, спорта и туризма в Бузулукском районе".</t>
  </si>
  <si>
    <t>МП " Повышение эффективности управления муниципальной собственностью в Бузулукском районе".</t>
  </si>
  <si>
    <t>МП "Защита населения и территории от чрезвычайных ситуаций природного и техногенного характера в муниципальном образовании Бузулукский район".</t>
  </si>
  <si>
    <t>МП "Противодействие экстремизму и гармонизация межэтнических и межконфессиональных отношений на территории муниципального образования Бузулукский район".</t>
  </si>
  <si>
    <t>МП "Создание системы кадастра недвижимости и управления земельно-имущественным комплексом на территории Бузулукского района".</t>
  </si>
  <si>
    <t>МП "Повышение безопасности дорожного движения в муниципальном образовании Бузулукский район".</t>
  </si>
  <si>
    <t>МП "О противодействии коррупции в Бузулукском районе".</t>
  </si>
  <si>
    <t>МП "О мерах по противодействию терроризму на территории муниципального образования Бузулукский район".</t>
  </si>
  <si>
    <t>Годы</t>
  </si>
  <si>
    <t xml:space="preserve"> МП "Развитие муниципальной политики" .</t>
  </si>
  <si>
    <t xml:space="preserve">"Поддержка и развитие казачьих обществ на территории муниципального образования Бузулукский район Оренбургской области </t>
  </si>
  <si>
    <t>МП "Дополнительные меры поддержки жителей Бузулукского района в области охраны здоровья".</t>
  </si>
  <si>
    <t xml:space="preserve">МП "Развитие системы градорегулирования в Бузулукском районе". </t>
  </si>
  <si>
    <t>МП "Экономическое развитие муниципального образования Бузулукский район" .</t>
  </si>
  <si>
    <t>МП "Развитие сельского хозяйства и регулирование рынков сельскохозяйственной продукции, сырья и продовольствия Бузулукского района" .</t>
  </si>
  <si>
    <t xml:space="preserve"> Муниципальная программа  «Развитие транспортной системы Бузулукского района».</t>
  </si>
  <si>
    <t xml:space="preserve"> МП"Управление муниципальными финансами и муниципальным долгом Бузулукского района".</t>
  </si>
  <si>
    <t>Муниципальная программа «Улучшение условий и охраны труда в муниципальном образовании Бузулукский район».</t>
  </si>
  <si>
    <t>МП «Обеспечение жильем работников бюджетной сферы».</t>
  </si>
  <si>
    <t>непрограммные расходы.</t>
  </si>
  <si>
    <t xml:space="preserve">Объект </t>
  </si>
  <si>
    <t>сумма</t>
  </si>
  <si>
    <t>фото</t>
  </si>
  <si>
    <t>Капитальный ремонт спортивного зала МОБУ "Проскуринская ООШ" с.Проскурино</t>
  </si>
  <si>
    <t>Функционирование центров образования цифрового и гуманитарного профилей «Точка роста» МОБУ "Искровская СОШ" п.Искра</t>
  </si>
  <si>
    <t>Капитальный ремонт спортивного зала МОБУ "Верхневязовская СОШ" с.Верхняя Вязовка</t>
  </si>
  <si>
    <t>Капитальный ремонт спортивного зала МОБУ "Сухореченская СОШ" с.Сухоречка</t>
  </si>
  <si>
    <t>(Все)</t>
  </si>
  <si>
    <t>Объект</t>
  </si>
  <si>
    <t>Фото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</si>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</sst>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.00_);_(* \(#,##0.00\);_(* &quot;-&quot;??_);_(@_)"/>
    <numFmt numFmtId="165" formatCode="0.0%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b/>
      <sz val="28"/>
      <color rgb="FFC0000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b/>
      <sz val="16"/>
      <color theme="0"/>
      <name val="Cambria"/>
      <family val="1"/>
      <charset val="204"/>
      <scheme val="major"/>
    </font>
    <font>
      <b/>
      <sz val="13"/>
      <color theme="0"/>
      <name val="Cambria"/>
      <family val="1"/>
      <charset val="204"/>
      <scheme val="major"/>
    </font>
    <font>
      <sz val="11"/>
      <color rgb="FF02521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025215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36609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4">
    <xf numFmtId="0" fontId="0" fillId="0" borderId="0" xfId="0"/>
    <xf numFmtId="0" fontId="5" fillId="2" borderId="4" xfId="1" applyFont="1" applyFill="1" applyBorder="1" applyAlignment="1"/>
    <xf numFmtId="0" fontId="4" fillId="2" borderId="4" xfId="1" applyFont="1" applyFill="1" applyBorder="1" applyAlignment="1"/>
    <xf numFmtId="0" fontId="4" fillId="2" borderId="4" xfId="1" applyFont="1" applyFill="1" applyBorder="1" applyAlignment="1">
      <alignment vertical="justify"/>
    </xf>
    <xf numFmtId="0" fontId="4" fillId="2" borderId="1" xfId="1" applyFont="1" applyFill="1" applyBorder="1" applyAlignment="1">
      <alignment vertical="justify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7" fillId="0" borderId="5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4" fillId="2" borderId="5" xfId="1" applyFont="1" applyFill="1" applyBorder="1" applyAlignment="1">
      <alignment wrapText="1"/>
    </xf>
    <xf numFmtId="0" fontId="7" fillId="0" borderId="3" xfId="0" applyFont="1" applyBorder="1"/>
    <xf numFmtId="0" fontId="9" fillId="0" borderId="3" xfId="0" applyFont="1" applyBorder="1" applyAlignment="1">
      <alignment vertical="center"/>
    </xf>
    <xf numFmtId="0" fontId="9" fillId="0" borderId="3" xfId="0" applyFont="1" applyBorder="1"/>
    <xf numFmtId="0" fontId="8" fillId="3" borderId="3" xfId="0" applyFont="1" applyFill="1" applyBorder="1" applyAlignment="1">
      <alignment horizontal="right" vertical="center"/>
    </xf>
    <xf numFmtId="0" fontId="0" fillId="0" borderId="9" xfId="0" applyBorder="1" applyAlignment="1">
      <alignment wrapText="1"/>
    </xf>
    <xf numFmtId="43" fontId="0" fillId="0" borderId="0" xfId="0" applyNumberFormat="1"/>
    <xf numFmtId="43" fontId="0" fillId="0" borderId="3" xfId="0" applyNumberFormat="1" applyBorder="1"/>
    <xf numFmtId="0" fontId="8" fillId="0" borderId="3" xfId="0" applyFont="1" applyBorder="1" applyAlignment="1">
      <alignment vertical="center"/>
    </xf>
    <xf numFmtId="43" fontId="0" fillId="0" borderId="3" xfId="3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2" borderId="9" xfId="1" applyNumberFormat="1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11" fillId="4" borderId="5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9" fillId="3" borderId="8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12" fillId="5" borderId="3" xfId="0" applyFont="1" applyFill="1" applyBorder="1"/>
    <xf numFmtId="0" fontId="12" fillId="5" borderId="4" xfId="0" applyFont="1" applyFill="1" applyBorder="1"/>
    <xf numFmtId="0" fontId="0" fillId="0" borderId="3" xfId="0" applyFont="1" applyBorder="1"/>
    <xf numFmtId="0" fontId="4" fillId="2" borderId="4" xfId="1" applyNumberFormat="1" applyFont="1" applyFill="1" applyBorder="1" applyAlignment="1"/>
    <xf numFmtId="0" fontId="0" fillId="0" borderId="4" xfId="0" applyFont="1" applyBorder="1"/>
    <xf numFmtId="0" fontId="7" fillId="0" borderId="3" xfId="0" applyFont="1" applyBorder="1" applyAlignment="1">
      <alignment wrapText="1"/>
    </xf>
    <xf numFmtId="0" fontId="5" fillId="2" borderId="10" xfId="1" applyNumberFormat="1" applyFont="1" applyFill="1" applyBorder="1" applyAlignment="1"/>
    <xf numFmtId="0" fontId="7" fillId="0" borderId="5" xfId="0" applyFont="1" applyBorder="1"/>
    <xf numFmtId="0" fontId="12" fillId="6" borderId="0" xfId="0" applyFont="1" applyFill="1" applyAlignment="1">
      <alignment horizontal="center" vertical="center" wrapText="1"/>
    </xf>
    <xf numFmtId="0" fontId="13" fillId="6" borderId="4" xfId="1" applyNumberFormat="1" applyFont="1" applyFill="1" applyBorder="1" applyAlignment="1">
      <alignment horizontal="center" vertical="center" wrapText="1"/>
    </xf>
    <xf numFmtId="0" fontId="13" fillId="6" borderId="1" xfId="1" applyNumberFormat="1" applyFont="1" applyFill="1" applyBorder="1" applyAlignment="1">
      <alignment horizontal="center" vertical="center" wrapText="1"/>
    </xf>
    <xf numFmtId="0" fontId="13" fillId="6" borderId="3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43" fontId="15" fillId="0" borderId="3" xfId="0" applyNumberFormat="1" applyFont="1" applyBorder="1" applyAlignment="1">
      <alignment vertical="center"/>
    </xf>
    <xf numFmtId="43" fontId="0" fillId="0" borderId="9" xfId="0" applyNumberFormat="1" applyBorder="1"/>
    <xf numFmtId="43" fontId="0" fillId="0" borderId="8" xfId="0" applyNumberFormat="1" applyBorder="1"/>
    <xf numFmtId="0" fontId="0" fillId="0" borderId="9" xfId="0" applyBorder="1"/>
    <xf numFmtId="43" fontId="1" fillId="0" borderId="3" xfId="3" applyNumberFormat="1" applyFont="1" applyBorder="1" applyAlignment="1">
      <alignment vertical="center"/>
    </xf>
    <xf numFmtId="43" fontId="1" fillId="0" borderId="8" xfId="3" applyNumberFormat="1" applyFont="1" applyBorder="1" applyAlignment="1">
      <alignment vertical="center"/>
    </xf>
    <xf numFmtId="0" fontId="14" fillId="7" borderId="9" xfId="0" applyFont="1" applyFill="1" applyBorder="1" applyAlignment="1">
      <alignment wrapText="1"/>
    </xf>
    <xf numFmtId="165" fontId="0" fillId="0" borderId="0" xfId="0" applyNumberFormat="1"/>
    <xf numFmtId="2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wrapText="1"/>
    </xf>
    <xf numFmtId="0" fontId="16" fillId="8" borderId="1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6" fillId="8" borderId="3" xfId="0" applyFont="1" applyFill="1" applyBorder="1" applyAlignment="1">
      <alignment vertical="center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43" fontId="0" fillId="0" borderId="0" xfId="3" applyNumberFormat="1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3" xfId="0" applyFont="1" applyBorder="1" applyAlignment="1">
      <alignment horizontal="center" wrapText="1"/>
    </xf>
    <xf numFmtId="0" fontId="0" fillId="0" borderId="16" xfId="0" applyBorder="1"/>
    <xf numFmtId="0" fontId="0" fillId="0" borderId="12" xfId="0" applyBorder="1"/>
    <xf numFmtId="0" fontId="0" fillId="0" borderId="0" xfId="0" applyBorder="1"/>
    <xf numFmtId="0" fontId="22" fillId="9" borderId="0" xfId="0" applyFont="1" applyFill="1"/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7" xfId="0" applyFont="1" applyBorder="1"/>
    <xf numFmtId="0" fontId="18" fillId="0" borderId="9" xfId="0" applyFont="1" applyBorder="1"/>
    <xf numFmtId="0" fontId="18" fillId="0" borderId="6" xfId="0" applyFont="1" applyBorder="1"/>
    <xf numFmtId="0" fontId="18" fillId="0" borderId="8" xfId="0" applyFont="1" applyBorder="1"/>
    <xf numFmtId="0" fontId="18" fillId="0" borderId="8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1" fillId="9" borderId="14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textRotation="0" wrapText="1" indent="0" justifyLastLine="0" shrinkToFit="0" readingOrder="0"/>
    </dxf>
    <dxf>
      <font>
        <b val="0"/>
      </font>
      <alignment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8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alignment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</dxf>
    <dxf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_р_._-;\-* #,##0.00_р_._-;_-* &quot;-&quot;??_р_.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025215"/>
      <color rgb="FF006600"/>
      <color rgb="FF195202"/>
      <color rgb="FF4DBB6A"/>
      <color rgb="FF00100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microsoft.com/office/2007/relationships/slicerCache" Target="slicerCaches/slicerCache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microsoft.com/office/2007/relationships/slicerCache" Target="slicerCaches/slicerCache3.xml"/><Relationship Id="rId2" Type="http://schemas.openxmlformats.org/officeDocument/2006/relationships/worksheet" Target="worksheets/sheet2.xml"/><Relationship Id="rId16" Type="http://schemas.microsoft.com/office/2007/relationships/slicerCache" Target="slicerCaches/slicerCache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1.xml"/><Relationship Id="rId10" Type="http://schemas.openxmlformats.org/officeDocument/2006/relationships/pivotCacheDefinition" Target="pivotCache/pivotCacheDefinition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pivotSource>
    <c:name>[Бузулукский район - ДАШБОРД1.xlsx]Доходы!СводнаяТаблица1</c:name>
    <c:fmtId val="2"/>
  </c:pivotSource>
  <c:chart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Доходы!$B$17</c:f>
              <c:strCache>
                <c:ptCount val="1"/>
                <c:pt idx="0">
                  <c:v>Налоговые и неналоговые доходы.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Доходы!$A$18:$A$21</c:f>
              <c:strCache>
                <c:ptCount val="3"/>
                <c:pt idx="0">
                  <c:v>план 2022г.</c:v>
                </c:pt>
                <c:pt idx="1">
                  <c:v>факт 2020г.</c:v>
                </c:pt>
                <c:pt idx="2">
                  <c:v>факт 2021г.</c:v>
                </c:pt>
              </c:strCache>
            </c:strRef>
          </c:cat>
          <c:val>
            <c:numRef>
              <c:f>Доходы!$B$18:$B$21</c:f>
              <c:numCache>
                <c:formatCode>General</c:formatCode>
                <c:ptCount val="3"/>
                <c:pt idx="0">
                  <c:v>233395.1</c:v>
                </c:pt>
                <c:pt idx="1">
                  <c:v>269382.8</c:v>
                </c:pt>
                <c:pt idx="2">
                  <c:v>277200.40000000002</c:v>
                </c:pt>
              </c:numCache>
            </c:numRef>
          </c:val>
        </c:ser>
        <c:ser>
          <c:idx val="1"/>
          <c:order val="1"/>
          <c:tx>
            <c:strRef>
              <c:f>Доходы!$C$17</c:f>
              <c:strCache>
                <c:ptCount val="1"/>
                <c:pt idx="0">
                  <c:v>Безвозмездные поступления.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Доходы!$A$18:$A$21</c:f>
              <c:strCache>
                <c:ptCount val="3"/>
                <c:pt idx="0">
                  <c:v>план 2022г.</c:v>
                </c:pt>
                <c:pt idx="1">
                  <c:v>факт 2020г.</c:v>
                </c:pt>
                <c:pt idx="2">
                  <c:v>факт 2021г.</c:v>
                </c:pt>
              </c:strCache>
            </c:strRef>
          </c:cat>
          <c:val>
            <c:numRef>
              <c:f>Доходы!$C$18:$C$21</c:f>
              <c:numCache>
                <c:formatCode>General</c:formatCode>
                <c:ptCount val="3"/>
                <c:pt idx="0">
                  <c:v>775830.1</c:v>
                </c:pt>
                <c:pt idx="1">
                  <c:v>637321.80000000005</c:v>
                </c:pt>
                <c:pt idx="2">
                  <c:v>705325.6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50912"/>
        <c:axId val="53376640"/>
      </c:barChart>
      <c:catAx>
        <c:axId val="120550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/>
          <a:lstStyle/>
          <a:p>
            <a:pPr>
              <a:defRPr sz="1200" b="1" baseline="0">
                <a:solidFill>
                  <a:srgbClr val="002060"/>
                </a:solidFill>
                <a:latin typeface="+mj-lt"/>
              </a:defRPr>
            </a:pPr>
            <a:endParaRPr lang="ru-RU"/>
          </a:p>
        </c:txPr>
        <c:crossAx val="53376640"/>
        <c:crosses val="autoZero"/>
        <c:auto val="1"/>
        <c:lblAlgn val="ctr"/>
        <c:lblOffset val="100"/>
        <c:noMultiLvlLbl val="0"/>
      </c:catAx>
      <c:valAx>
        <c:axId val="5337664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205509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68949563338954267"/>
          <c:y val="3.3843524576222646E-2"/>
          <c:w val="0.29112358512241004"/>
          <c:h val="0.69849980490369334"/>
        </c:manualLayout>
      </c:layout>
      <c:overlay val="0"/>
      <c:txPr>
        <a:bodyPr/>
        <a:lstStyle/>
        <a:p>
          <a:pPr>
            <a:defRPr sz="1300" b="1">
              <a:solidFill>
                <a:schemeClr val="bg1"/>
              </a:solidFill>
              <a:latin typeface="+mj-lt"/>
            </a:defRPr>
          </a:pPr>
          <a:endParaRPr lang="ru-RU"/>
        </a:p>
      </c:txPr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[Бузулукский район - ДАШБОРД1.xlsx]Расходы!СводнаяТаблица13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3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5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7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2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050">
                  <a:latin typeface="+mj-lt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3"/>
        <c:dLbl>
          <c:idx val="0"/>
          <c:layout>
            <c:manualLayout>
              <c:x val="2.087520016358267E-3"/>
              <c:y val="8.503181051384423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4"/>
        <c:dLbl>
          <c:idx val="0"/>
          <c:layout>
            <c:manualLayout>
              <c:x val="-6.262560049074801E-3"/>
              <c:y val="7.3940704794647025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5"/>
        <c:dLbl>
          <c:idx val="0"/>
          <c:layout>
            <c:manualLayout>
              <c:x val="4.5529467382650429E-2"/>
              <c:y val="-3.0437796169343434E-3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6"/>
        <c:dLbl>
          <c:idx val="0"/>
          <c:layout>
            <c:manualLayout>
              <c:x val="2.0179203752094865E-2"/>
              <c:y val="9.2425880993308951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7"/>
        <c:dLbl>
          <c:idx val="0"/>
          <c:layout>
            <c:manualLayout>
              <c:x val="-1.0437600081791336E-2"/>
              <c:y val="7.0243669554914803E-2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8"/>
        <c:dLbl>
          <c:idx val="0"/>
          <c:layout>
            <c:manualLayout>
              <c:x val="2.087520016358267E-3"/>
              <c:y val="7.39407047946458E-3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39"/>
        <c:dLbl>
          <c:idx val="0"/>
          <c:layout>
            <c:manualLayout>
              <c:x val="-1.7627850059867025E-2"/>
              <c:y val="3.6970352397323581E-3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0"/>
        <c:dLbl>
          <c:idx val="0"/>
          <c:layout>
            <c:manualLayout>
              <c:x val="1.3080516587708641E-2"/>
              <c:y val="-3.0437796169344553E-3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41"/>
        <c:dLbl>
          <c:idx val="0"/>
          <c:layout>
            <c:manualLayout>
              <c:x val="-1.0900430489757201E-2"/>
              <c:y val="-3.0437796169343434E-3"/>
            </c:manualLayout>
          </c:layout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4.2284400642833578E-2"/>
          <c:y val="0.17028121647864233"/>
          <c:w val="0.5386128859930942"/>
          <c:h val="0.64094185566061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Расходы!$A$3</c:f>
              <c:strCache>
                <c:ptCount val="1"/>
                <c:pt idx="0">
                  <c:v>Общегосударственные вопросы.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3080516587708641E-2"/>
                  <c:y val="-3.04377961693445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Расходы!$A$4</c:f>
              <c:numCache>
                <c:formatCode>0.00</c:formatCode>
                <c:ptCount val="1"/>
                <c:pt idx="0">
                  <c:v>322830.40000000002</c:v>
                </c:pt>
              </c:numCache>
            </c:numRef>
          </c:val>
        </c:ser>
        <c:ser>
          <c:idx val="1"/>
          <c:order val="1"/>
          <c:tx>
            <c:strRef>
              <c:f>Расходы!$B$3</c:f>
              <c:strCache>
                <c:ptCount val="1"/>
                <c:pt idx="0">
                  <c:v>Нац. оборона.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437600081791336E-2"/>
                  <c:y val="7.0243669554914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Расходы!$B$4</c:f>
              <c:numCache>
                <c:formatCode>0.00</c:formatCode>
                <c:ptCount val="1"/>
                <c:pt idx="0">
                  <c:v>7158.2999999999993</c:v>
                </c:pt>
              </c:numCache>
            </c:numRef>
          </c:val>
        </c:ser>
        <c:ser>
          <c:idx val="2"/>
          <c:order val="2"/>
          <c:tx>
            <c:strRef>
              <c:f>Расходы!$C$3</c:f>
              <c:strCache>
                <c:ptCount val="1"/>
                <c:pt idx="0">
                  <c:v>Нац. безопасность.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7627850059867025E-2"/>
                  <c:y val="3.6970352397323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Расходы!$C$4</c:f>
              <c:numCache>
                <c:formatCode>0.00</c:formatCode>
                <c:ptCount val="1"/>
                <c:pt idx="0">
                  <c:v>18381.5</c:v>
                </c:pt>
              </c:numCache>
            </c:numRef>
          </c:val>
        </c:ser>
        <c:ser>
          <c:idx val="3"/>
          <c:order val="3"/>
          <c:tx>
            <c:strRef>
              <c:f>Расходы!$D$3</c:f>
              <c:strCache>
                <c:ptCount val="1"/>
                <c:pt idx="0">
                  <c:v>Нац. экономика.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179203752094865E-2"/>
                  <c:y val="9.2425880993308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Расходы!$D$4</c:f>
              <c:numCache>
                <c:formatCode>0.00</c:formatCode>
                <c:ptCount val="1"/>
                <c:pt idx="0">
                  <c:v>48057.4</c:v>
                </c:pt>
              </c:numCache>
            </c:numRef>
          </c:val>
        </c:ser>
        <c:ser>
          <c:idx val="4"/>
          <c:order val="4"/>
          <c:tx>
            <c:strRef>
              <c:f>Расходы!$E$3</c:f>
              <c:strCache>
                <c:ptCount val="1"/>
                <c:pt idx="0">
                  <c:v>ЖКХ.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87520016358267E-3"/>
                  <c:y val="7.394070479464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Расходы!$E$4</c:f>
              <c:numCache>
                <c:formatCode>0.00</c:formatCode>
                <c:ptCount val="1"/>
                <c:pt idx="0">
                  <c:v>33760.699999999997</c:v>
                </c:pt>
              </c:numCache>
            </c:numRef>
          </c:val>
        </c:ser>
        <c:ser>
          <c:idx val="5"/>
          <c:order val="5"/>
          <c:tx>
            <c:strRef>
              <c:f>Расходы!$F$3</c:f>
              <c:strCache>
                <c:ptCount val="1"/>
                <c:pt idx="0">
                  <c:v>Образование.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Расходы!$F$4</c:f>
              <c:numCache>
                <c:formatCode>0.00</c:formatCode>
                <c:ptCount val="1"/>
                <c:pt idx="0">
                  <c:v>1705834.1</c:v>
                </c:pt>
              </c:numCache>
            </c:numRef>
          </c:val>
        </c:ser>
        <c:ser>
          <c:idx val="6"/>
          <c:order val="6"/>
          <c:tx>
            <c:strRef>
              <c:f>Расходы!$G$3</c:f>
              <c:strCache>
                <c:ptCount val="1"/>
                <c:pt idx="0">
                  <c:v>Культура.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900430489757201E-2"/>
                  <c:y val="-3.0437796169343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Расходы!$G$4</c:f>
              <c:numCache>
                <c:formatCode>0.00</c:formatCode>
                <c:ptCount val="1"/>
                <c:pt idx="0">
                  <c:v>136316.40000000002</c:v>
                </c:pt>
              </c:numCache>
            </c:numRef>
          </c:val>
        </c:ser>
        <c:ser>
          <c:idx val="7"/>
          <c:order val="7"/>
          <c:tx>
            <c:strRef>
              <c:f>Расходы!$H$3</c:f>
              <c:strCache>
                <c:ptCount val="1"/>
                <c:pt idx="0">
                  <c:v>Здравоохранение.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262560049074801E-3"/>
                  <c:y val="7.3940704794647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Расходы!$H$4</c:f>
              <c:numCache>
                <c:formatCode>0.00</c:formatCode>
                <c:ptCount val="1"/>
                <c:pt idx="0">
                  <c:v>257</c:v>
                </c:pt>
              </c:numCache>
            </c:numRef>
          </c:val>
        </c:ser>
        <c:ser>
          <c:idx val="8"/>
          <c:order val="8"/>
          <c:tx>
            <c:strRef>
              <c:f>Расходы!$I$3</c:f>
              <c:strCache>
                <c:ptCount val="1"/>
                <c:pt idx="0">
                  <c:v>Социальная политика.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5529467382650429E-2"/>
                  <c:y val="-3.0437796169343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Расходы!$I$4</c:f>
              <c:numCache>
                <c:formatCode>0.00</c:formatCode>
                <c:ptCount val="1"/>
                <c:pt idx="0">
                  <c:v>122408.9</c:v>
                </c:pt>
              </c:numCache>
            </c:numRef>
          </c:val>
        </c:ser>
        <c:ser>
          <c:idx val="9"/>
          <c:order val="9"/>
          <c:tx>
            <c:strRef>
              <c:f>Расходы!$J$3</c:f>
              <c:strCache>
                <c:ptCount val="1"/>
                <c:pt idx="0">
                  <c:v>Физическая культура.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87520016358267E-3"/>
                  <c:y val="8.503181051384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Расходы!$J$4</c:f>
              <c:numCache>
                <c:formatCode>0.00</c:formatCode>
                <c:ptCount val="1"/>
                <c:pt idx="0">
                  <c:v>34495.800000000003</c:v>
                </c:pt>
              </c:numCache>
            </c:numRef>
          </c:val>
        </c:ser>
        <c:ser>
          <c:idx val="10"/>
          <c:order val="10"/>
          <c:tx>
            <c:strRef>
              <c:f>Расходы!$K$3</c:f>
              <c:strCache>
                <c:ptCount val="1"/>
                <c:pt idx="0">
                  <c:v>МБ трансферты. 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050">
                    <a:latin typeface="+mj-lt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Расходы!$A$4</c:f>
              <c:strCache>
                <c:ptCount val="1"/>
                <c:pt idx="0">
                  <c:v>Итог</c:v>
                </c:pt>
              </c:strCache>
            </c:strRef>
          </c:cat>
          <c:val>
            <c:numRef>
              <c:f>Расходы!$K$4</c:f>
              <c:numCache>
                <c:formatCode>0.00</c:formatCode>
                <c:ptCount val="1"/>
                <c:pt idx="0">
                  <c:v>492935.4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49600"/>
        <c:axId val="72252160"/>
      </c:barChart>
      <c:catAx>
        <c:axId val="121049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1"/>
                </a:solidFill>
              </a:defRPr>
            </a:pPr>
            <a:endParaRPr lang="ru-RU"/>
          </a:p>
        </c:txPr>
        <c:crossAx val="72252160"/>
        <c:crosses val="autoZero"/>
        <c:auto val="1"/>
        <c:lblAlgn val="ctr"/>
        <c:lblOffset val="100"/>
        <c:noMultiLvlLbl val="0"/>
      </c:catAx>
      <c:valAx>
        <c:axId val="72252160"/>
        <c:scaling>
          <c:orientation val="minMax"/>
        </c:scaling>
        <c:delete val="1"/>
        <c:axPos val="l"/>
        <c:majorGridlines/>
        <c:numFmt formatCode="0.00" sourceLinked="1"/>
        <c:majorTickMark val="out"/>
        <c:minorTickMark val="none"/>
        <c:tickLblPos val="nextTo"/>
        <c:crossAx val="1210496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56345475325716876"/>
          <c:y val="0.1359446434471506"/>
          <c:w val="0.43654524674283118"/>
          <c:h val="0.78200922214356694"/>
        </c:manualLayout>
      </c:layout>
      <c:overlay val="0"/>
      <c:txPr>
        <a:bodyPr/>
        <a:lstStyle/>
        <a:p>
          <a:pPr>
            <a:defRPr sz="1300">
              <a:latin typeface="+mj-lt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[Бузулукский район - ДАШБОРД1.xlsx]Структура !СводнаяТаблица20</c:name>
    <c:fmtId val="2"/>
  </c:pivotSource>
  <c:chart>
    <c:autoTitleDeleted val="1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2"/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3"/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4"/>
        <c:dLbl>
          <c:idx val="0"/>
          <c:layout>
            <c:manualLayout>
              <c:x val="-1.7272525063796916E-2"/>
              <c:y val="-0.1298045988607352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5"/>
        <c:dLbl>
          <c:idx val="0"/>
          <c:layout>
            <c:manualLayout>
              <c:x val="4.4304057524396506E-2"/>
              <c:y val="0.32477420575598531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6"/>
        <c:dLbl>
          <c:idx val="0"/>
          <c:layout>
            <c:manualLayout>
              <c:x val="3.6209957576566411E-3"/>
              <c:y val="7.8133424595510814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7"/>
        <c:dLbl>
          <c:idx val="0"/>
          <c:layout>
            <c:manualLayout>
              <c:x val="-2.3912014850223845E-2"/>
              <c:y val="0.3540375549009092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8"/>
        <c:dLbl>
          <c:idx val="0"/>
          <c:layout>
            <c:manualLayout>
              <c:x val="1.4731163227092762E-2"/>
              <c:y val="0.18376665973189965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9"/>
        <c:dLbl>
          <c:idx val="0"/>
          <c:layout>
            <c:manualLayout>
              <c:x val="-4.212578204303815E-2"/>
              <c:y val="-4.4886124206986863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0"/>
        <c:dLbl>
          <c:idx val="0"/>
          <c:layout>
            <c:manualLayout>
              <c:x val="-9.6410387068334491E-2"/>
              <c:y val="-8.7026418566125099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1"/>
        <c:dLbl>
          <c:idx val="0"/>
          <c:layout>
            <c:manualLayout>
              <c:x val="-3.846450626645475E-2"/>
              <c:y val="-0.1282850642978403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2"/>
        <c:dLbl>
          <c:idx val="0"/>
          <c:layout>
            <c:manualLayout>
              <c:x val="4.3582576060889153E-2"/>
              <c:y val="4.083893947299954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4"/>
        <c:dLbl>
          <c:idx val="0"/>
          <c:layout>
            <c:manualLayout>
              <c:x val="-9.6410387068334491E-2"/>
              <c:y val="-8.7026418566125099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5"/>
        <c:dLbl>
          <c:idx val="0"/>
          <c:layout>
            <c:manualLayout>
              <c:x val="-3.846450626645475E-2"/>
              <c:y val="-0.1282850642978403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6"/>
        <c:dLbl>
          <c:idx val="0"/>
          <c:layout>
            <c:manualLayout>
              <c:x val="4.3582576060889153E-2"/>
              <c:y val="4.083893947299954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7"/>
        <c:dLbl>
          <c:idx val="0"/>
          <c:layout>
            <c:manualLayout>
              <c:x val="1.4731163227092762E-2"/>
              <c:y val="0.18376665973189965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8"/>
        <c:dLbl>
          <c:idx val="0"/>
          <c:layout>
            <c:manualLayout>
              <c:x val="-2.3912014850223845E-2"/>
              <c:y val="0.3540375549009092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9"/>
        <c:dLbl>
          <c:idx val="0"/>
          <c:layout>
            <c:manualLayout>
              <c:x val="-1.7272525063796916E-2"/>
              <c:y val="-0.1298045988607352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0"/>
        <c:dLbl>
          <c:idx val="0"/>
          <c:layout>
            <c:manualLayout>
              <c:x val="4.4304057524396506E-2"/>
              <c:y val="0.32477420575598531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1"/>
        <c:dLbl>
          <c:idx val="0"/>
          <c:layout>
            <c:manualLayout>
              <c:x val="3.6209957576566411E-3"/>
              <c:y val="7.8133424595510814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2"/>
        <c:dLbl>
          <c:idx val="0"/>
          <c:layout>
            <c:manualLayout>
              <c:x val="-4.212578204303815E-2"/>
              <c:y val="-4.4886124206986863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5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100" b="1">
                  <a:solidFill>
                    <a:schemeClr val="bg1"/>
                  </a:solidFill>
                  <a:latin typeface="+mj-lt"/>
                </a:defRPr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6"/>
        <c:dLbl>
          <c:idx val="0"/>
          <c:layout>
            <c:manualLayout>
              <c:x val="-9.0043349365134015E-2"/>
              <c:y val="-3.205139091035927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7"/>
        <c:dLbl>
          <c:idx val="0"/>
          <c:layout>
            <c:manualLayout>
              <c:x val="9.0015941195167469E-5"/>
              <c:y val="-0.10291208541973719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8"/>
        <c:dLbl>
          <c:idx val="0"/>
          <c:layout>
            <c:manualLayout>
              <c:x val="0.15606707286503557"/>
              <c:y val="0.13876438185295106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9"/>
        <c:dLbl>
          <c:idx val="0"/>
          <c:layout>
            <c:manualLayout>
              <c:x val="0.10386969120679686"/>
              <c:y val="0.3168103088711558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0"/>
        <c:dLbl>
          <c:idx val="0"/>
          <c:layout>
            <c:manualLayout>
              <c:x val="-0.15974241051882213"/>
              <c:y val="0.41662479434279104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1"/>
        <c:dLbl>
          <c:idx val="0"/>
          <c:layout>
            <c:manualLayout>
              <c:x val="-3.2128998619638569E-2"/>
              <c:y val="-0.18205853334651936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2"/>
        <c:dLbl>
          <c:idx val="0"/>
          <c:layout>
            <c:manualLayout>
              <c:x val="1.8571376049893512E-3"/>
              <c:y val="0.3459183391455116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3"/>
        <c:dLbl>
          <c:idx val="0"/>
          <c:layout>
            <c:manualLayout>
              <c:x val="-5.5804703924170362E-2"/>
              <c:y val="8.306041120482914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4"/>
        <c:dLbl>
          <c:idx val="0"/>
          <c:layout>
            <c:manualLayout>
              <c:x val="-5.06151465422447E-2"/>
              <c:y val="3.3571114856034125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5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  <a:latin typeface="+mj-lt"/>
                </a:defRPr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050" b="1">
                  <a:solidFill>
                    <a:schemeClr val="bg1"/>
                  </a:solidFill>
                  <a:latin typeface="+mj-lt"/>
                </a:defRPr>
              </a:pPr>
              <a:endParaRPr lang="ru-RU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7"/>
        <c:dLbl>
          <c:idx val="0"/>
          <c:layout>
            <c:manualLayout>
              <c:x val="-3.3026567779757147E-2"/>
              <c:y val="-3.9014350469519447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8"/>
        <c:dLbl>
          <c:idx val="0"/>
          <c:layout>
            <c:manualLayout>
              <c:x val="7.4089574235065112E-2"/>
              <c:y val="7.6382946498109068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9"/>
      </c:pivotFmt>
      <c:pivotFmt>
        <c:idx val="50"/>
        <c:dLbl>
          <c:idx val="0"/>
          <c:layout>
            <c:manualLayout>
              <c:x val="2.1862347907507778E-2"/>
              <c:y val="-0.12322559853352126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1"/>
        <c:dLbl>
          <c:idx val="0"/>
          <c:layout>
            <c:manualLayout>
              <c:x val="4.102179483387286E-2"/>
              <c:y val="0.4493694242769412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2"/>
        <c:dLbl>
          <c:idx val="0"/>
          <c:layout>
            <c:manualLayout>
              <c:x val="9.1746058325107155E-2"/>
              <c:y val="0.3154086652089689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3"/>
        <c:dLbl>
          <c:idx val="0"/>
          <c:layout>
            <c:manualLayout>
              <c:x val="-0.12204348271481955"/>
              <c:y val="-9.7742646855382795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4"/>
        <c:dLbl>
          <c:idx val="0"/>
          <c:layout>
            <c:manualLayout>
              <c:x val="0.11010678414108695"/>
              <c:y val="0.1080978603330206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5"/>
        <c:dLbl>
          <c:idx val="0"/>
          <c:layout>
            <c:manualLayout>
              <c:x val="6.9931337892536041E-2"/>
              <c:y val="-0.1583802486763229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6"/>
        <c:dLbl>
          <c:idx val="0"/>
          <c:layout>
            <c:manualLayout>
              <c:x val="0.10269795440830717"/>
              <c:y val="-1.8965008629669305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7"/>
        <c:dLbl>
          <c:idx val="0"/>
          <c:layout>
            <c:manualLayout>
              <c:x val="-4.5695888378578596E-2"/>
              <c:y val="-0.16955069214663074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8"/>
        <c:dLbl>
          <c:idx val="0"/>
          <c:layout>
            <c:manualLayout>
              <c:x val="-4.1526478954254396E-2"/>
              <c:y val="-6.7614988541186458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9"/>
        <c:dLbl>
          <c:idx val="0"/>
          <c:layout>
            <c:manualLayout>
              <c:x val="-1.4109931899395398E-2"/>
              <c:y val="-0.12526912916524269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60"/>
        <c:dLbl>
          <c:idx val="0"/>
          <c:layout>
            <c:manualLayout>
              <c:x val="-1.4003563872036918E-2"/>
              <c:y val="-0.18431601930832489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</c:pivotFmts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45750183700004E-2"/>
          <c:y val="0.35601389943756145"/>
          <c:w val="0.82830846761356769"/>
          <c:h val="0.5948135473143199"/>
        </c:manualLayout>
      </c:layout>
      <c:pie3DChart>
        <c:varyColors val="1"/>
        <c:ser>
          <c:idx val="0"/>
          <c:order val="0"/>
          <c:tx>
            <c:strRef>
              <c:f>'Структура '!$C$16:$C$17</c:f>
              <c:strCache>
                <c:ptCount val="1"/>
                <c:pt idx="0">
                  <c:v>доля расходов 2020 год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9.0043349365134015E-2"/>
                  <c:y val="-3.20513909103592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0015941195167469E-5"/>
                  <c:y val="-0.102912085419737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4089574235065112E-2"/>
                  <c:y val="7.638294649810906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606707286503557"/>
                  <c:y val="0.13876438185295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386969120679686"/>
                  <c:y val="0.31681030887115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0.15974241051882213"/>
                  <c:y val="0.416624794342791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2128998619638569E-2"/>
                  <c:y val="-0.182058533346519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1.8571376049893512E-3"/>
                  <c:y val="0.345918339145511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5804703924170362E-2"/>
                  <c:y val="8.3060411204829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3.3026567779757147E-2"/>
                  <c:y val="-3.9014350469519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5.06151465422447E-2"/>
                  <c:y val="3.35711148560341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/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j-lt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'Структура '!$B$18:$B$28</c:f>
              <c:strCache>
                <c:ptCount val="11"/>
                <c:pt idx="0">
                  <c:v>Общегосударственные вопросы</c:v>
                </c:pt>
                <c:pt idx="1">
                  <c:v>Нац. оборона</c:v>
                </c:pt>
                <c:pt idx="2">
                  <c:v>Нац. безопасность </c:v>
                </c:pt>
                <c:pt idx="3">
                  <c:v> ЖКХ</c:v>
                </c:pt>
                <c:pt idx="4">
                  <c:v> Нац. экономика</c:v>
                </c:pt>
                <c:pt idx="5">
                  <c:v>Культура</c:v>
                </c:pt>
                <c:pt idx="6">
                  <c:v>Образование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МБ трансферты </c:v>
                </c:pt>
                <c:pt idx="10">
                  <c:v>Физическая культура </c:v>
                </c:pt>
              </c:strCache>
            </c:strRef>
          </c:cat>
          <c:val>
            <c:numRef>
              <c:f>'Структура '!$C$18:$C$28</c:f>
              <c:numCache>
                <c:formatCode>0.0%</c:formatCode>
                <c:ptCount val="11"/>
                <c:pt idx="0">
                  <c:v>10.95</c:v>
                </c:pt>
                <c:pt idx="1">
                  <c:v>1</c:v>
                </c:pt>
                <c:pt idx="2">
                  <c:v>0.75</c:v>
                </c:pt>
                <c:pt idx="3">
                  <c:v>2.14</c:v>
                </c:pt>
                <c:pt idx="4">
                  <c:v>1.1399999999999999</c:v>
                </c:pt>
                <c:pt idx="5">
                  <c:v>5.0199999999999996</c:v>
                </c:pt>
                <c:pt idx="6">
                  <c:v>57.72</c:v>
                </c:pt>
                <c:pt idx="7">
                  <c:v>0.01</c:v>
                </c:pt>
                <c:pt idx="8">
                  <c:v>4.57</c:v>
                </c:pt>
                <c:pt idx="9">
                  <c:v>15.98</c:v>
                </c:pt>
                <c:pt idx="10">
                  <c:v>1.32</c:v>
                </c:pt>
              </c:numCache>
            </c:numRef>
          </c:val>
        </c:ser>
        <c:ser>
          <c:idx val="1"/>
          <c:order val="1"/>
          <c:tx>
            <c:strRef>
              <c:f>'Структура '!$D$16:$D$17</c:f>
              <c:strCache>
                <c:ptCount val="1"/>
                <c:pt idx="0">
                  <c:v>доля расходов 2021 год</c:v>
                </c:pt>
              </c:strCache>
            </c:strRef>
          </c:tx>
          <c:dLbls>
            <c:dLbl>
              <c:idx val="1"/>
              <c:layout>
                <c:manualLayout>
                  <c:x val="-1.4003563872036918E-2"/>
                  <c:y val="-0.184316019308324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9.1746058325107155E-2"/>
                  <c:y val="0.315408665208968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/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  <a:latin typeface="+mj-lt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'Структура '!$B$18:$B$28</c:f>
              <c:strCache>
                <c:ptCount val="11"/>
                <c:pt idx="0">
                  <c:v>Общегосударственные вопросы</c:v>
                </c:pt>
                <c:pt idx="1">
                  <c:v>Нац. оборона</c:v>
                </c:pt>
                <c:pt idx="2">
                  <c:v>Нац. безопасность </c:v>
                </c:pt>
                <c:pt idx="3">
                  <c:v> ЖКХ</c:v>
                </c:pt>
                <c:pt idx="4">
                  <c:v> Нац. экономика</c:v>
                </c:pt>
                <c:pt idx="5">
                  <c:v>Культура</c:v>
                </c:pt>
                <c:pt idx="6">
                  <c:v>Образование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МБ трансферты </c:v>
                </c:pt>
                <c:pt idx="10">
                  <c:v>Физическая культура </c:v>
                </c:pt>
              </c:strCache>
            </c:strRef>
          </c:cat>
          <c:val>
            <c:numRef>
              <c:f>'Структура '!$D$18:$D$28</c:f>
              <c:numCache>
                <c:formatCode>0.0%</c:formatCode>
                <c:ptCount val="11"/>
                <c:pt idx="0">
                  <c:v>10.35</c:v>
                </c:pt>
                <c:pt idx="1">
                  <c:v>1</c:v>
                </c:pt>
                <c:pt idx="2">
                  <c:v>0.54</c:v>
                </c:pt>
                <c:pt idx="3">
                  <c:v>0.93</c:v>
                </c:pt>
                <c:pt idx="4">
                  <c:v>0.87</c:v>
                </c:pt>
                <c:pt idx="5">
                  <c:v>4.6100000000000003</c:v>
                </c:pt>
                <c:pt idx="6">
                  <c:v>57.64</c:v>
                </c:pt>
                <c:pt idx="7">
                  <c:v>0.01</c:v>
                </c:pt>
                <c:pt idx="8">
                  <c:v>3.89</c:v>
                </c:pt>
                <c:pt idx="9">
                  <c:v>19.89</c:v>
                </c:pt>
                <c:pt idx="10">
                  <c:v>0.91</c:v>
                </c:pt>
              </c:numCache>
            </c:numRef>
          </c:val>
        </c:ser>
        <c:ser>
          <c:idx val="2"/>
          <c:order val="2"/>
          <c:tx>
            <c:strRef>
              <c:f>'Структура '!$E$16:$E$17</c:f>
              <c:strCache>
                <c:ptCount val="1"/>
                <c:pt idx="0">
                  <c:v>доля расходов 2022 год</c:v>
                </c:pt>
              </c:strCache>
            </c:strRef>
          </c:tx>
          <c:dLbls>
            <c:dLbl>
              <c:idx val="0"/>
              <c:layout>
                <c:manualLayout>
                  <c:x val="-0.12204348271481955"/>
                  <c:y val="-9.77426468553827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4.5695888378578596E-2"/>
                  <c:y val="-0.169550692146630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9931337892536041E-2"/>
                  <c:y val="-0.158380248676322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269795440830717"/>
                  <c:y val="-1.89650086296693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1010678414108695"/>
                  <c:y val="0.108097860333020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4.102179483387286E-2"/>
                  <c:y val="0.449369424276941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862347907507778E-2"/>
                  <c:y val="-0.123225598533521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1.4109931899395398E-2"/>
                  <c:y val="-0.125269129165242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4.1526478954254396E-2"/>
                  <c:y val="-6.76149885411864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/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  <a:latin typeface="+mj-lt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'Структура '!$B$18:$B$28</c:f>
              <c:strCache>
                <c:ptCount val="11"/>
                <c:pt idx="0">
                  <c:v>Общегосударственные вопросы</c:v>
                </c:pt>
                <c:pt idx="1">
                  <c:v>Нац. оборона</c:v>
                </c:pt>
                <c:pt idx="2">
                  <c:v>Нац. безопасность </c:v>
                </c:pt>
                <c:pt idx="3">
                  <c:v> ЖКХ</c:v>
                </c:pt>
                <c:pt idx="4">
                  <c:v> Нац. экономика</c:v>
                </c:pt>
                <c:pt idx="5">
                  <c:v>Культура</c:v>
                </c:pt>
                <c:pt idx="6">
                  <c:v>Образование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МБ трансферты </c:v>
                </c:pt>
                <c:pt idx="10">
                  <c:v>Физическая культура </c:v>
                </c:pt>
              </c:strCache>
            </c:strRef>
          </c:cat>
          <c:val>
            <c:numRef>
              <c:f>'Структура '!$E$18:$E$28</c:f>
              <c:numCache>
                <c:formatCode>0.0%</c:formatCode>
                <c:ptCount val="11"/>
                <c:pt idx="0">
                  <c:v>11.78</c:v>
                </c:pt>
                <c:pt idx="1">
                  <c:v>1</c:v>
                </c:pt>
                <c:pt idx="2">
                  <c:v>0.62</c:v>
                </c:pt>
                <c:pt idx="3">
                  <c:v>0.61</c:v>
                </c:pt>
                <c:pt idx="4">
                  <c:v>2.76</c:v>
                </c:pt>
                <c:pt idx="5">
                  <c:v>4.45</c:v>
                </c:pt>
                <c:pt idx="6">
                  <c:v>59.55</c:v>
                </c:pt>
                <c:pt idx="7">
                  <c:v>0.01</c:v>
                </c:pt>
                <c:pt idx="8">
                  <c:v>4.18</c:v>
                </c:pt>
                <c:pt idx="9">
                  <c:v>14.72</c:v>
                </c:pt>
                <c:pt idx="10">
                  <c:v>1.33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[Бузулукский район - ДАШБОРД1.xlsx]Лист7!СводнаяТаблица23</c:name>
    <c:fmtId val="2"/>
  </c:pivotSource>
  <c:chart>
    <c:autoTitleDeleted val="1"/>
    <c:pivotFmts>
      <c:pivotFmt>
        <c:idx val="0"/>
        <c:marker>
          <c:symbol val="none"/>
        </c:marker>
        <c:dLbl>
          <c:idx val="0"/>
          <c:numFmt formatCode="0.00%" sourceLinked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dLbl>
          <c:idx val="0"/>
          <c:layout>
            <c:manualLayout>
              <c:x val="-1.0290334078531778E-3"/>
              <c:y val="1.6179127142460326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27"/>
        <c:dLbl>
          <c:idx val="0"/>
          <c:layout>
            <c:manualLayout>
              <c:x val="-9.2613006706786186E-3"/>
              <c:y val="-1.1123149910441525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28"/>
        <c:dLbl>
          <c:idx val="0"/>
          <c:layout>
            <c:manualLayout>
              <c:x val="1.440646770994449E-2"/>
              <c:y val="2.7302277052901922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29"/>
        <c:dLbl>
          <c:idx val="0"/>
          <c:layout>
            <c:manualLayout>
              <c:x val="8.2322672628254417E-3"/>
              <c:y val="1.6179127142460399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0"/>
        <c:dLbl>
          <c:idx val="0"/>
          <c:layout>
            <c:manualLayout>
              <c:x val="1.7493567933504022E-2"/>
              <c:y val="-7.0783681248264988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1"/>
        <c:dLbl>
          <c:idx val="0"/>
          <c:layout>
            <c:manualLayout>
              <c:x val="3.7045121656461795E-2"/>
              <c:y val="5.0558976103302561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2"/>
        <c:dLbl>
          <c:idx val="0"/>
          <c:layout>
            <c:manualLayout>
              <c:x val="-2.2638734972769931E-2"/>
              <c:y val="5.0559772320188006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3"/>
        <c:dLbl>
          <c:idx val="0"/>
          <c:layout>
            <c:manualLayout>
              <c:x val="-2.1609701564916733E-2"/>
              <c:y val="-2.2246299820883088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4"/>
        <c:dLbl>
          <c:idx val="0"/>
          <c:layout>
            <c:manualLayout>
              <c:x val="-1.8522601341357164E-2"/>
              <c:y val="-6.0671726784226497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5"/>
        <c:dLbl>
          <c:idx val="0"/>
          <c:layout>
            <c:manualLayout>
              <c:x val="-2.0580668157063934E-3"/>
              <c:y val="3.8425426963343376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6"/>
        <c:dLbl>
          <c:idx val="0"/>
          <c:layout>
            <c:manualLayout>
              <c:x val="-2.5725835196329445E-2"/>
              <c:y val="2.2246299820883011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7"/>
        <c:dLbl>
          <c:idx val="0"/>
          <c:layout>
            <c:manualLayout>
              <c:x val="-6.1742004471190669E-3"/>
              <c:y val="8.0895635712301631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8"/>
        <c:dLbl>
          <c:idx val="0"/>
          <c:layout>
            <c:manualLayout>
              <c:x val="1.7493567933503984E-2"/>
              <c:y val="-1.3145620424937767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39"/>
        <c:dLbl>
          <c:idx val="0"/>
          <c:layout>
            <c:manualLayout>
              <c:x val="2.1609701564916733E-2"/>
              <c:y val="3.0335863392113248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0"/>
        <c:marker>
          <c:symbol val="none"/>
        </c:marker>
        <c:dLbl>
          <c:idx val="0"/>
          <c:numFmt formatCode="0.00%" sourceLinked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1"/>
        <c:dLbl>
          <c:idx val="0"/>
          <c:layout>
            <c:manualLayout>
              <c:x val="-2.2638734972769931E-2"/>
              <c:y val="5.0559772320188006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2"/>
        <c:dLbl>
          <c:idx val="0"/>
          <c:layout>
            <c:manualLayout>
              <c:x val="-9.2613006706786186E-3"/>
              <c:y val="-1.1123149910441525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3"/>
        <c:dLbl>
          <c:idx val="0"/>
          <c:layout>
            <c:manualLayout>
              <c:x val="3.7045121656461795E-2"/>
              <c:y val="5.0558976103302561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4"/>
        <c:dLbl>
          <c:idx val="0"/>
          <c:layout>
            <c:manualLayout>
              <c:x val="1.7493567933504022E-2"/>
              <c:y val="-7.0783681248264988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5"/>
        <c:dLbl>
          <c:idx val="0"/>
          <c:layout>
            <c:manualLayout>
              <c:x val="8.2322672628254417E-3"/>
              <c:y val="1.6179127142460399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6"/>
        <c:dLbl>
          <c:idx val="0"/>
          <c:layout>
            <c:manualLayout>
              <c:x val="1.440646770994449E-2"/>
              <c:y val="2.7302277052901922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7"/>
        <c:dLbl>
          <c:idx val="0"/>
          <c:layout>
            <c:manualLayout>
              <c:x val="-1.0290334078531778E-3"/>
              <c:y val="1.6179127142460326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8"/>
        <c:dLbl>
          <c:idx val="0"/>
          <c:layout>
            <c:manualLayout>
              <c:x val="2.1609701564916733E-2"/>
              <c:y val="3.0335863392113248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49"/>
        <c:dLbl>
          <c:idx val="0"/>
          <c:layout>
            <c:manualLayout>
              <c:x val="1.7493567933503984E-2"/>
              <c:y val="-1.3145620424937767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0"/>
        <c:dLbl>
          <c:idx val="0"/>
          <c:layout>
            <c:manualLayout>
              <c:x val="-6.1742004471190669E-3"/>
              <c:y val="8.0895635712301631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1"/>
        <c:dLbl>
          <c:idx val="0"/>
          <c:layout>
            <c:manualLayout>
              <c:x val="-1.8522601341357164E-2"/>
              <c:y val="-6.0671726784226497E-3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2"/>
        <c:dLbl>
          <c:idx val="0"/>
          <c:layout>
            <c:manualLayout>
              <c:x val="-2.1609701564916733E-2"/>
              <c:y val="-2.2246299820883088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3"/>
        <c:dLbl>
          <c:idx val="0"/>
          <c:layout>
            <c:manualLayout>
              <c:x val="-2.0580668157063934E-3"/>
              <c:y val="3.8425426963343376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4"/>
        <c:dLbl>
          <c:idx val="0"/>
          <c:layout>
            <c:manualLayout>
              <c:x val="-2.5725835196329445E-2"/>
              <c:y val="2.2246299820883011E-2"/>
            </c:manualLayout>
          </c:layout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5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56"/>
        <c:dLbl>
          <c:idx val="0"/>
          <c:delete val="1"/>
        </c:dLbl>
      </c:pivotFmt>
      <c:pivotFmt>
        <c:idx val="57"/>
      </c:pivotFmt>
      <c:pivotFmt>
        <c:idx val="58"/>
        <c:dLbl>
          <c:idx val="0"/>
          <c:delete val="1"/>
        </c:dLbl>
      </c:pivotFmt>
      <c:pivotFmt>
        <c:idx val="59"/>
        <c:dLbl>
          <c:idx val="0"/>
          <c:delete val="1"/>
        </c:dLbl>
      </c:pivotFmt>
      <c:pivotFmt>
        <c:idx val="60"/>
        <c:dLbl>
          <c:idx val="0"/>
          <c:delete val="1"/>
        </c:dLbl>
      </c:pivotFmt>
      <c:pivotFmt>
        <c:idx val="61"/>
        <c:dLbl>
          <c:idx val="0"/>
          <c:delete val="1"/>
        </c:dLbl>
      </c:pivotFmt>
      <c:pivotFmt>
        <c:idx val="62"/>
      </c:pivotFmt>
      <c:pivotFmt>
        <c:idx val="63"/>
        <c:dLbl>
          <c:idx val="0"/>
          <c:delete val="1"/>
        </c:dLbl>
      </c:pivotFmt>
      <c:pivotFmt>
        <c:idx val="64"/>
        <c:dLbl>
          <c:idx val="0"/>
          <c:delete val="1"/>
        </c:dLbl>
      </c:pivotFmt>
      <c:pivotFmt>
        <c:idx val="65"/>
        <c:dLbl>
          <c:idx val="0"/>
          <c:delete val="1"/>
        </c:dLbl>
      </c:pivotFmt>
      <c:pivotFmt>
        <c:idx val="66"/>
        <c:dLbl>
          <c:idx val="0"/>
          <c:delete val="1"/>
        </c:dLbl>
      </c:pivotFmt>
      <c:pivotFmt>
        <c:idx val="67"/>
        <c:dLbl>
          <c:idx val="0"/>
          <c:delete val="1"/>
        </c:dLbl>
      </c:pivotFmt>
      <c:pivotFmt>
        <c:idx val="68"/>
      </c:pivotFmt>
      <c:pivotFmt>
        <c:idx val="69"/>
      </c:pivotFmt>
      <c:pivotFmt>
        <c:idx val="70"/>
        <c:dLbl>
          <c:idx val="0"/>
          <c:delete val="1"/>
        </c:dLbl>
      </c:pivotFmt>
      <c:pivotFmt>
        <c:idx val="71"/>
        <c:dLbl>
          <c:idx val="0"/>
          <c:delete val="1"/>
        </c:dLbl>
      </c:pivotFmt>
      <c:pivotFmt>
        <c:idx val="72"/>
      </c:pivotFmt>
      <c:pivotFmt>
        <c:idx val="73"/>
      </c:pivotFmt>
      <c:pivotFmt>
        <c:idx val="74"/>
      </c:pivotFmt>
      <c:pivotFmt>
        <c:idx val="75"/>
      </c:pivotFmt>
      <c:pivotFmt>
        <c:idx val="76"/>
        <c:dLbl>
          <c:idx val="0"/>
          <c:delete val="1"/>
        </c:dLbl>
      </c:pivotFmt>
    </c:pivotFmts>
    <c:plotArea>
      <c:layout>
        <c:manualLayout>
          <c:layoutTarget val="inner"/>
          <c:xMode val="edge"/>
          <c:yMode val="edge"/>
          <c:x val="1.3788017912054707E-3"/>
          <c:y val="0.27659749097308423"/>
          <c:w val="0.59828871793678218"/>
          <c:h val="0.51577289728674769"/>
        </c:manualLayout>
      </c:layout>
      <c:doughnutChart>
        <c:varyColors val="1"/>
        <c:ser>
          <c:idx val="0"/>
          <c:order val="0"/>
          <c:tx>
            <c:strRef>
              <c:f>Лист7!$B$3</c:f>
              <c:strCache>
                <c:ptCount val="1"/>
                <c:pt idx="0">
                  <c:v>Итог</c:v>
                </c:pt>
              </c:strCache>
            </c:strRef>
          </c:tx>
          <c:explosion val="25"/>
          <c:dPt>
            <c:idx val="1"/>
            <c:bubble3D val="0"/>
            <c:explosion val="17"/>
          </c:dPt>
          <c:dLbls>
            <c:dLbl>
              <c:idx val="2"/>
              <c:delete val="1"/>
            </c:dLbl>
            <c:dLbl>
              <c:idx val="3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13"/>
              <c:delete val="1"/>
            </c:dLbl>
            <c:dLbl>
              <c:idx val="15"/>
              <c:delete val="1"/>
            </c:dLbl>
            <c:dLbl>
              <c:idx val="19"/>
              <c:delete val="1"/>
            </c:dLbl>
            <c:dLbl>
              <c:idx val="20"/>
              <c:delete val="1"/>
            </c:dLbl>
            <c:dLbl>
              <c:idx val="21"/>
              <c:delete val="1"/>
            </c:dLbl>
            <c:dLbl>
              <c:idx val="22"/>
              <c:delete val="1"/>
            </c:dLbl>
            <c:dLbl>
              <c:idx val="23"/>
              <c:delete val="1"/>
            </c:dLbl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Лист7!$A$4:$A$29</c:f>
              <c:strCache>
                <c:ptCount val="26"/>
                <c:pt idx="0">
                  <c:v> МП "Развитие муниципальной политики" .</c:v>
                </c:pt>
                <c:pt idx="1">
                  <c:v>МП "Развитие системы образования Бузулукского района" </c:v>
                </c:pt>
                <c:pt idx="2">
                  <c:v>МП " Обеспечение жильем молодых семей в Бузулукском районе".</c:v>
                </c:pt>
                <c:pt idx="3">
                  <c:v>МП "Защитник Отечества" .</c:v>
                </c:pt>
                <c:pt idx="4">
                  <c:v>МП "Обеспечение качественными услугами ЖКХ".</c:v>
                </c:pt>
                <c:pt idx="5">
                  <c:v>"Поддержка и развитие казачьих обществ на территории муниципального образования Бузулукский район Оренбургской области </c:v>
                </c:pt>
                <c:pt idx="6">
                  <c:v>МП "Дополнительные меры поддержки жителей Бузулукского района в области охраны здоровья".</c:v>
                </c:pt>
                <c:pt idx="7">
                  <c:v>МП "Развитие системы градорегулирования в Бузулукском районе". </c:v>
                </c:pt>
                <c:pt idx="8">
                  <c:v>МП "Обеспечение правопорядка на территории  Бузулукского района".</c:v>
                </c:pt>
                <c:pt idx="9">
                  <c:v>МП " Развитие культуры и искусства Бузулукского района".</c:v>
                </c:pt>
                <c:pt idx="10">
                  <c:v>МП "Развитие физической культуры, спорта и туризма в Бузулукском районе".</c:v>
                </c:pt>
                <c:pt idx="11">
                  <c:v>МП "Экономическое развитие муниципального образования Бузулукский район" .</c:v>
                </c:pt>
                <c:pt idx="12">
                  <c:v>МП " Повышение эффективности управления муниципальной собственностью в Бузулукском районе".</c:v>
                </c:pt>
                <c:pt idx="13">
                  <c:v>МП "Развитие сельского хозяйства и регулирование рынков сельскохозяйственной продукции, сырья и продовольствия Бузулукского района" .</c:v>
                </c:pt>
                <c:pt idx="14">
                  <c:v> Муниципальная программа  «Развитие транспортной системы Бузулукского района».</c:v>
                </c:pt>
                <c:pt idx="15">
                  <c:v>МП "Защита населения и территории от чрезвычайных ситуаций природного и техногенного характера в муниципальном образовании Бузулукский район".</c:v>
                </c:pt>
                <c:pt idx="16">
                  <c:v> МП"Управление муниципальными финансами и муниципальным долгом Бузулукского района".</c:v>
                </c:pt>
                <c:pt idx="17">
                  <c:v>МП "Противодействие экстремизму и гармонизация межэтнических и межконфессиональных отношений на территории муниципального образования Бузулукский район".</c:v>
                </c:pt>
                <c:pt idx="18">
                  <c:v>МП "О мерах по противодействию терроризму на территории муниципального образования Бузулукский район".</c:v>
                </c:pt>
                <c:pt idx="19">
                  <c:v>МП "Создание системы кадастра недвижимости и управления земельно-имущественным комплексом на территории Бузулукского района".</c:v>
                </c:pt>
                <c:pt idx="20">
                  <c:v>МП "О противодействии коррупции в Бузулукском районе".</c:v>
                </c:pt>
                <c:pt idx="21">
                  <c:v>МП "Повышение безопасности дорожного движения в муниципальном образовании Бузулукский район".</c:v>
                </c:pt>
                <c:pt idx="22">
                  <c:v>Муниципальная программа «Улучшение условий и охраны труда в муниципальном образовании Бузулукский район».</c:v>
                </c:pt>
                <c:pt idx="23">
                  <c:v>МП «Обеспечение жильем работников бюджетной сферы».</c:v>
                </c:pt>
                <c:pt idx="24">
                  <c:v>непрограммные расходы.</c:v>
                </c:pt>
                <c:pt idx="25">
                  <c:v>Муниципальная программа «Комплексные меры противодействия злоупотреблению наркотиками и их незаконному обороту в Бузулукском районе»</c:v>
                </c:pt>
              </c:strCache>
            </c:strRef>
          </c:cat>
          <c:val>
            <c:numRef>
              <c:f>Лист7!$B$4:$B$29</c:f>
              <c:numCache>
                <c:formatCode>General</c:formatCode>
                <c:ptCount val="26"/>
                <c:pt idx="0">
                  <c:v>161433.59999999998</c:v>
                </c:pt>
                <c:pt idx="1">
                  <c:v>1736281.0999999999</c:v>
                </c:pt>
                <c:pt idx="2">
                  <c:v>7108.7</c:v>
                </c:pt>
                <c:pt idx="3">
                  <c:v>598</c:v>
                </c:pt>
                <c:pt idx="4">
                  <c:v>9986.6999999999989</c:v>
                </c:pt>
                <c:pt idx="5">
                  <c:v>155</c:v>
                </c:pt>
                <c:pt idx="6">
                  <c:v>257</c:v>
                </c:pt>
                <c:pt idx="7">
                  <c:v>533.29999999999995</c:v>
                </c:pt>
                <c:pt idx="8">
                  <c:v>522.20000000000005</c:v>
                </c:pt>
                <c:pt idx="9">
                  <c:v>155844.59999999998</c:v>
                </c:pt>
                <c:pt idx="10">
                  <c:v>35045.699999999997</c:v>
                </c:pt>
                <c:pt idx="11">
                  <c:v>14041.4</c:v>
                </c:pt>
                <c:pt idx="12">
                  <c:v>85826.5</c:v>
                </c:pt>
                <c:pt idx="13">
                  <c:v>12720.1</c:v>
                </c:pt>
                <c:pt idx="14">
                  <c:v>4726.7</c:v>
                </c:pt>
                <c:pt idx="15">
                  <c:v>12715.1</c:v>
                </c:pt>
                <c:pt idx="16">
                  <c:v>623345</c:v>
                </c:pt>
                <c:pt idx="17">
                  <c:v>169</c:v>
                </c:pt>
                <c:pt idx="18">
                  <c:v>911.4</c:v>
                </c:pt>
                <c:pt idx="19">
                  <c:v>4509.7</c:v>
                </c:pt>
                <c:pt idx="20">
                  <c:v>51</c:v>
                </c:pt>
                <c:pt idx="21">
                  <c:v>520</c:v>
                </c:pt>
                <c:pt idx="22">
                  <c:v>20</c:v>
                </c:pt>
                <c:pt idx="23">
                  <c:v>1337.7</c:v>
                </c:pt>
                <c:pt idx="24">
                  <c:v>53401.3</c:v>
                </c:pt>
                <c:pt idx="25">
                  <c:v>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egendEntry>
        <c:idx val="0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3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4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5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6"/>
        <c:txPr>
          <a:bodyPr/>
          <a:lstStyle/>
          <a:p>
            <a:pPr>
              <a:defRPr sz="1300" b="1" kern="60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7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8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egendEntry>
        <c:idx val="9"/>
        <c:txPr>
          <a:bodyPr/>
          <a:lstStyle/>
          <a:p>
            <a:pPr>
              <a:defRPr sz="1300" b="1" kern="0" spc="0" baseline="0">
                <a:solidFill>
                  <a:schemeClr val="bg1"/>
                </a:solidFill>
                <a:latin typeface="+mj-lt"/>
              </a:defRPr>
            </a:pPr>
            <a:endParaRPr lang="ru-RU"/>
          </a:p>
        </c:txPr>
      </c:legendEntry>
      <c:layout>
        <c:manualLayout>
          <c:xMode val="edge"/>
          <c:yMode val="edge"/>
          <c:x val="0.56026398580450609"/>
          <c:y val="2.454285793678767E-2"/>
          <c:w val="0.41638718591914131"/>
          <c:h val="0.91870624868042028"/>
        </c:manualLayout>
      </c:layout>
      <c:overlay val="0"/>
      <c:txPr>
        <a:bodyPr/>
        <a:lstStyle/>
        <a:p>
          <a:pPr>
            <a:defRPr sz="1300" b="1" kern="0" spc="0" baseline="0">
              <a:solidFill>
                <a:schemeClr val="bg1"/>
              </a:solidFill>
              <a:latin typeface="+mj-lt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3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119990</xdr:colOff>
      <xdr:row>2</xdr:row>
      <xdr:rowOff>68035</xdr:rowOff>
    </xdr:from>
    <xdr:to>
      <xdr:col>14</xdr:col>
      <xdr:colOff>308960</xdr:colOff>
      <xdr:row>21</xdr:row>
      <xdr:rowOff>136071</xdr:rowOff>
    </xdr:to>
    <xdr:sp macro="" textlink="">
      <xdr:nvSpPr>
        <xdr:cNvPr id="2" name="Прямоугольник 1"/>
        <xdr:cNvSpPr/>
      </xdr:nvSpPr>
      <xdr:spPr>
        <a:xfrm>
          <a:off x="3181597" y="693964"/>
          <a:ext cx="5699863" cy="3687536"/>
        </a:xfrm>
        <a:prstGeom prst="rect">
          <a:avLst/>
        </a:prstGeom>
        <a:solidFill>
          <a:srgbClr val="025215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002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25978</xdr:colOff>
      <xdr:row>22</xdr:row>
      <xdr:rowOff>72838</xdr:rowOff>
    </xdr:from>
    <xdr:to>
      <xdr:col>14</xdr:col>
      <xdr:colOff>327373</xdr:colOff>
      <xdr:row>44</xdr:row>
      <xdr:rowOff>136070</xdr:rowOff>
    </xdr:to>
    <xdr:sp macro="" textlink="">
      <xdr:nvSpPr>
        <xdr:cNvPr id="3" name="Прямоугольник 2"/>
        <xdr:cNvSpPr/>
      </xdr:nvSpPr>
      <xdr:spPr>
        <a:xfrm>
          <a:off x="3087585" y="4508767"/>
          <a:ext cx="5812288" cy="4254232"/>
        </a:xfrm>
        <a:prstGeom prst="rect">
          <a:avLst/>
        </a:prstGeom>
        <a:solidFill>
          <a:srgbClr val="025215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002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14</xdr:col>
      <xdr:colOff>598716</xdr:colOff>
      <xdr:row>2</xdr:row>
      <xdr:rowOff>68035</xdr:rowOff>
    </xdr:from>
    <xdr:to>
      <xdr:col>34</xdr:col>
      <xdr:colOff>449035</xdr:colOff>
      <xdr:row>58</xdr:row>
      <xdr:rowOff>1632857</xdr:rowOff>
    </xdr:to>
    <xdr:sp macro="" textlink="">
      <xdr:nvSpPr>
        <xdr:cNvPr id="5" name="Прямоугольник 4"/>
        <xdr:cNvSpPr/>
      </xdr:nvSpPr>
      <xdr:spPr>
        <a:xfrm>
          <a:off x="9171216" y="693964"/>
          <a:ext cx="12096748" cy="13960929"/>
        </a:xfrm>
        <a:prstGeom prst="rect">
          <a:avLst/>
        </a:prstGeom>
        <a:solidFill>
          <a:srgbClr val="025215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002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27214</xdr:colOff>
      <xdr:row>45</xdr:row>
      <xdr:rowOff>92847</xdr:rowOff>
    </xdr:from>
    <xdr:to>
      <xdr:col>14</xdr:col>
      <xdr:colOff>285750</xdr:colOff>
      <xdr:row>58</xdr:row>
      <xdr:rowOff>1660071</xdr:rowOff>
    </xdr:to>
    <xdr:sp macro="" textlink="">
      <xdr:nvSpPr>
        <xdr:cNvPr id="6" name="Прямоугольник 5"/>
        <xdr:cNvSpPr/>
      </xdr:nvSpPr>
      <xdr:spPr>
        <a:xfrm>
          <a:off x="3088821" y="8910276"/>
          <a:ext cx="5769429" cy="5771831"/>
        </a:xfrm>
        <a:prstGeom prst="rect">
          <a:avLst/>
        </a:prstGeom>
        <a:solidFill>
          <a:srgbClr val="025215">
            <a:alpha val="6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002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95250</xdr:colOff>
      <xdr:row>2</xdr:row>
      <xdr:rowOff>95249</xdr:rowOff>
    </xdr:from>
    <xdr:to>
      <xdr:col>14</xdr:col>
      <xdr:colOff>289992</xdr:colOff>
      <xdr:row>4</xdr:row>
      <xdr:rowOff>104134</xdr:rowOff>
    </xdr:to>
    <xdr:sp macro="" textlink="">
      <xdr:nvSpPr>
        <xdr:cNvPr id="7" name="Скругленный прямоугольник 6"/>
        <xdr:cNvSpPr/>
      </xdr:nvSpPr>
      <xdr:spPr>
        <a:xfrm>
          <a:off x="5606143" y="721178"/>
          <a:ext cx="3256349" cy="389885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600" b="1">
              <a:latin typeface="+mj-lt"/>
            </a:rPr>
            <a:t>Доходы в динамике (тыс.руб.)</a:t>
          </a:r>
          <a:endParaRPr lang="ru-RU" sz="1200" b="1">
            <a:latin typeface="+mj-lt"/>
          </a:endParaRPr>
        </a:p>
      </xdr:txBody>
    </xdr:sp>
    <xdr:clientData/>
  </xdr:twoCellAnchor>
  <xdr:twoCellAnchor>
    <xdr:from>
      <xdr:col>10</xdr:col>
      <xdr:colOff>462643</xdr:colOff>
      <xdr:row>45</xdr:row>
      <xdr:rowOff>70115</xdr:rowOff>
    </xdr:from>
    <xdr:to>
      <xdr:col>14</xdr:col>
      <xdr:colOff>256137</xdr:colOff>
      <xdr:row>47</xdr:row>
      <xdr:rowOff>25212</xdr:rowOff>
    </xdr:to>
    <xdr:sp macro="" textlink="">
      <xdr:nvSpPr>
        <xdr:cNvPr id="8" name="Скругленный прямоугольник 7"/>
        <xdr:cNvSpPr/>
      </xdr:nvSpPr>
      <xdr:spPr>
        <a:xfrm>
          <a:off x="6585857" y="8887544"/>
          <a:ext cx="2242780" cy="336097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latin typeface="+mj-lt"/>
            </a:rPr>
            <a:t>Расходы (тыс.руб.) </a:t>
          </a:r>
        </a:p>
      </xdr:txBody>
    </xdr:sp>
    <xdr:clientData/>
  </xdr:twoCellAnchor>
  <xdr:twoCellAnchor>
    <xdr:from>
      <xdr:col>10</xdr:col>
      <xdr:colOff>68036</xdr:colOff>
      <xdr:row>22</xdr:row>
      <xdr:rowOff>176891</xdr:rowOff>
    </xdr:from>
    <xdr:to>
      <xdr:col>14</xdr:col>
      <xdr:colOff>261900</xdr:colOff>
      <xdr:row>24</xdr:row>
      <xdr:rowOff>149677</xdr:rowOff>
    </xdr:to>
    <xdr:sp macro="" textlink="">
      <xdr:nvSpPr>
        <xdr:cNvPr id="9" name="Скругленный прямоугольник 8"/>
        <xdr:cNvSpPr/>
      </xdr:nvSpPr>
      <xdr:spPr>
        <a:xfrm>
          <a:off x="6191250" y="4612820"/>
          <a:ext cx="2643150" cy="353786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latin typeface="+mj-lt"/>
            </a:rPr>
            <a:t>Структура</a:t>
          </a:r>
          <a:r>
            <a:rPr lang="ru-RU" sz="1600" b="1" baseline="0">
              <a:latin typeface="+mj-lt"/>
            </a:rPr>
            <a:t> расходов (%)</a:t>
          </a:r>
          <a:endParaRPr lang="ru-RU" sz="1600" b="1">
            <a:latin typeface="+mj-lt"/>
          </a:endParaRPr>
        </a:p>
      </xdr:txBody>
    </xdr:sp>
    <xdr:clientData/>
  </xdr:twoCellAnchor>
  <xdr:twoCellAnchor>
    <xdr:from>
      <xdr:col>28</xdr:col>
      <xdr:colOff>231322</xdr:colOff>
      <xdr:row>2</xdr:row>
      <xdr:rowOff>122464</xdr:rowOff>
    </xdr:from>
    <xdr:to>
      <xdr:col>34</xdr:col>
      <xdr:colOff>251331</xdr:colOff>
      <xdr:row>4</xdr:row>
      <xdr:rowOff>81643</xdr:rowOff>
    </xdr:to>
    <xdr:sp macro="" textlink="">
      <xdr:nvSpPr>
        <xdr:cNvPr id="10" name="Скругленный прямоугольник 9"/>
        <xdr:cNvSpPr/>
      </xdr:nvSpPr>
      <xdr:spPr>
        <a:xfrm>
          <a:off x="17376322" y="748393"/>
          <a:ext cx="3693938" cy="340179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600" b="1">
              <a:latin typeface="+mj-lt"/>
            </a:rPr>
            <a:t>Муниципальные программы (%)</a:t>
          </a:r>
        </a:p>
      </xdr:txBody>
    </xdr:sp>
    <xdr:clientData/>
  </xdr:twoCellAnchor>
  <xdr:twoCellAnchor>
    <xdr:from>
      <xdr:col>20</xdr:col>
      <xdr:colOff>244929</xdr:colOff>
      <xdr:row>60</xdr:row>
      <xdr:rowOff>1018534</xdr:rowOff>
    </xdr:from>
    <xdr:to>
      <xdr:col>25</xdr:col>
      <xdr:colOff>393650</xdr:colOff>
      <xdr:row>60</xdr:row>
      <xdr:rowOff>1319894</xdr:rowOff>
    </xdr:to>
    <xdr:sp macro="" textlink="">
      <xdr:nvSpPr>
        <xdr:cNvPr id="11" name="Скругленный прямоугольник 10"/>
        <xdr:cNvSpPr/>
      </xdr:nvSpPr>
      <xdr:spPr>
        <a:xfrm>
          <a:off x="12491358" y="15999998"/>
          <a:ext cx="3210328" cy="301360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400" b="1">
              <a:latin typeface="+mj-lt"/>
            </a:rPr>
            <a:t>Национальные</a:t>
          </a:r>
          <a:r>
            <a:rPr lang="ru-RU" sz="1100" b="1">
              <a:latin typeface="+mj-lt"/>
            </a:rPr>
            <a:t> </a:t>
          </a:r>
          <a:r>
            <a:rPr lang="ru-RU" sz="1400" b="1">
              <a:latin typeface="+mj-lt"/>
            </a:rPr>
            <a:t>проекты (тыс.руб.)</a:t>
          </a:r>
          <a:endParaRPr lang="ru-RU" sz="1100" b="1">
            <a:latin typeface="+mj-lt"/>
          </a:endParaRPr>
        </a:p>
      </xdr:txBody>
    </xdr:sp>
    <xdr:clientData/>
  </xdr:twoCellAnchor>
  <xdr:twoCellAnchor>
    <xdr:from>
      <xdr:col>5</xdr:col>
      <xdr:colOff>54429</xdr:colOff>
      <xdr:row>4</xdr:row>
      <xdr:rowOff>61108</xdr:rowOff>
    </xdr:from>
    <xdr:to>
      <xdr:col>14</xdr:col>
      <xdr:colOff>315945</xdr:colOff>
      <xdr:row>21</xdr:row>
      <xdr:rowOff>122464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28448</xdr:colOff>
      <xdr:row>45</xdr:row>
      <xdr:rowOff>163285</xdr:rowOff>
    </xdr:from>
    <xdr:to>
      <xdr:col>14</xdr:col>
      <xdr:colOff>343013</xdr:colOff>
      <xdr:row>58</xdr:row>
      <xdr:rowOff>1660071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9897</xdr:colOff>
      <xdr:row>25</xdr:row>
      <xdr:rowOff>40821</xdr:rowOff>
    </xdr:from>
    <xdr:to>
      <xdr:col>14</xdr:col>
      <xdr:colOff>231322</xdr:colOff>
      <xdr:row>44</xdr:row>
      <xdr:rowOff>122464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564300</xdr:colOff>
      <xdr:row>2</xdr:row>
      <xdr:rowOff>176892</xdr:rowOff>
    </xdr:from>
    <xdr:to>
      <xdr:col>34</xdr:col>
      <xdr:colOff>544286</xdr:colOff>
      <xdr:row>58</xdr:row>
      <xdr:rowOff>1455965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122465</xdr:colOff>
      <xdr:row>2</xdr:row>
      <xdr:rowOff>48117</xdr:rowOff>
    </xdr:from>
    <xdr:to>
      <xdr:col>5</xdr:col>
      <xdr:colOff>55667</xdr:colOff>
      <xdr:row>8</xdr:row>
      <xdr:rowOff>163284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годы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7108" y="674047"/>
              <a:ext cx="1770166" cy="117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81643</xdr:colOff>
      <xdr:row>45</xdr:row>
      <xdr:rowOff>116156</xdr:rowOff>
    </xdr:from>
    <xdr:to>
      <xdr:col>5</xdr:col>
      <xdr:colOff>13607</xdr:colOff>
      <xdr:row>52</xdr:row>
      <xdr:rowOff>74220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7" name="годы 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6286" y="8933585"/>
              <a:ext cx="1768928" cy="12915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601312</xdr:colOff>
      <xdr:row>2</xdr:row>
      <xdr:rowOff>74098</xdr:rowOff>
    </xdr:from>
    <xdr:to>
      <xdr:col>17</xdr:col>
      <xdr:colOff>226374</xdr:colOff>
      <xdr:row>8</xdr:row>
      <xdr:rowOff>185553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0" name="Годы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73812" y="700027"/>
              <a:ext cx="1462026" cy="1254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13608</xdr:colOff>
      <xdr:row>22</xdr:row>
      <xdr:rowOff>70386</xdr:rowOff>
    </xdr:from>
    <xdr:to>
      <xdr:col>4</xdr:col>
      <xdr:colOff>598714</xdr:colOff>
      <xdr:row>29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годы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8251" y="4506315"/>
              <a:ext cx="1809749" cy="18445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7</xdr:col>
      <xdr:colOff>54428</xdr:colOff>
      <xdr:row>0</xdr:row>
      <xdr:rowOff>122465</xdr:rowOff>
    </xdr:from>
    <xdr:to>
      <xdr:col>32</xdr:col>
      <xdr:colOff>598713</xdr:colOff>
      <xdr:row>1</xdr:row>
      <xdr:rowOff>394607</xdr:rowOff>
    </xdr:to>
    <xdr:sp macro="" textlink="">
      <xdr:nvSpPr>
        <xdr:cNvPr id="35" name="Скругленный прямоугольник 34"/>
        <xdr:cNvSpPr/>
      </xdr:nvSpPr>
      <xdr:spPr>
        <a:xfrm>
          <a:off x="4340678" y="122465"/>
          <a:ext cx="15852321" cy="462642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800" b="1">
              <a:solidFill>
                <a:schemeClr val="bg1"/>
              </a:solidFill>
              <a:latin typeface="+mj-lt"/>
            </a:rPr>
            <a:t>Бюджет МО Бузулукский район Оренбургской области на 2020-2022 годы</a:t>
          </a:r>
        </a:p>
      </xdr:txBody>
    </xdr:sp>
    <xdr:clientData/>
  </xdr:twoCellAnchor>
  <xdr:twoCellAnchor>
    <xdr:from>
      <xdr:col>18</xdr:col>
      <xdr:colOff>489858</xdr:colOff>
      <xdr:row>59</xdr:row>
      <xdr:rowOff>27215</xdr:rowOff>
    </xdr:from>
    <xdr:to>
      <xdr:col>25</xdr:col>
      <xdr:colOff>44188</xdr:colOff>
      <xdr:row>59</xdr:row>
      <xdr:rowOff>381001</xdr:rowOff>
    </xdr:to>
    <xdr:sp macro="" textlink="">
      <xdr:nvSpPr>
        <xdr:cNvPr id="36" name="Скругленный прямоугольник 35"/>
        <xdr:cNvSpPr/>
      </xdr:nvSpPr>
      <xdr:spPr>
        <a:xfrm>
          <a:off x="11511644" y="14967858"/>
          <a:ext cx="3840580" cy="353786"/>
        </a:xfrm>
        <a:prstGeom prst="roundRect">
          <a:avLst/>
        </a:prstGeom>
        <a:solidFill>
          <a:srgbClr val="002060">
            <a:alpha val="7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latin typeface="+mj-lt"/>
            </a:rPr>
            <a:t>Национальные</a:t>
          </a:r>
          <a:r>
            <a:rPr lang="ru-RU" sz="1600" b="1" baseline="0">
              <a:latin typeface="+mj-lt"/>
            </a:rPr>
            <a:t> проекты (тыс.руб.)</a:t>
          </a:r>
          <a:endParaRPr lang="ru-RU" sz="1600" b="1">
            <a:latin typeface="+mj-lt"/>
          </a:endParaRPr>
        </a:p>
      </xdr:txBody>
    </xdr:sp>
    <xdr:clientData/>
  </xdr:twoCellAnchor>
  <xdr:twoCellAnchor>
    <xdr:from>
      <xdr:col>19</xdr:col>
      <xdr:colOff>91026</xdr:colOff>
      <xdr:row>62</xdr:row>
      <xdr:rowOff>217715</xdr:rowOff>
    </xdr:from>
    <xdr:to>
      <xdr:col>24</xdr:col>
      <xdr:colOff>560868</xdr:colOff>
      <xdr:row>62</xdr:row>
      <xdr:rowOff>2843893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25133" y="19675929"/>
          <a:ext cx="3531449" cy="2626178"/>
        </a:xfrm>
        <a:prstGeom prst="rect">
          <a:avLst/>
        </a:prstGeom>
      </xdr:spPr>
    </xdr:pic>
    <xdr:clientData/>
  </xdr:twoCellAnchor>
  <xdr:twoCellAnchor>
    <xdr:from>
      <xdr:col>19</xdr:col>
      <xdr:colOff>40821</xdr:colOff>
      <xdr:row>63</xdr:row>
      <xdr:rowOff>312965</xdr:rowOff>
    </xdr:from>
    <xdr:to>
      <xdr:col>24</xdr:col>
      <xdr:colOff>541077</xdr:colOff>
      <xdr:row>63</xdr:row>
      <xdr:rowOff>2939144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4928" y="22832786"/>
          <a:ext cx="3561863" cy="2626179"/>
        </a:xfrm>
        <a:prstGeom prst="rect">
          <a:avLst/>
        </a:prstGeom>
      </xdr:spPr>
    </xdr:pic>
    <xdr:clientData/>
  </xdr:twoCellAnchor>
  <xdr:twoCellAnchor>
    <xdr:from>
      <xdr:col>19</xdr:col>
      <xdr:colOff>69447</xdr:colOff>
      <xdr:row>64</xdr:row>
      <xdr:rowOff>244928</xdr:rowOff>
    </xdr:from>
    <xdr:to>
      <xdr:col>24</xdr:col>
      <xdr:colOff>581510</xdr:colOff>
      <xdr:row>64</xdr:row>
      <xdr:rowOff>2857499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40" t="13356" r="21753" b="3496"/>
        <a:stretch/>
      </xdr:blipFill>
      <xdr:spPr>
        <a:xfrm>
          <a:off x="11703554" y="25826357"/>
          <a:ext cx="3573670" cy="2612571"/>
        </a:xfrm>
        <a:prstGeom prst="rect">
          <a:avLst/>
        </a:prstGeom>
      </xdr:spPr>
    </xdr:pic>
    <xdr:clientData/>
  </xdr:twoCellAnchor>
  <xdr:twoCellAnchor>
    <xdr:from>
      <xdr:col>19</xdr:col>
      <xdr:colOff>163286</xdr:colOff>
      <xdr:row>61</xdr:row>
      <xdr:rowOff>147269</xdr:rowOff>
    </xdr:from>
    <xdr:to>
      <xdr:col>24</xdr:col>
      <xdr:colOff>487907</xdr:colOff>
      <xdr:row>61</xdr:row>
      <xdr:rowOff>2680607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97393" y="16543876"/>
          <a:ext cx="3386228" cy="2533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50005</xdr:rowOff>
    </xdr:from>
    <xdr:to>
      <xdr:col>1</xdr:col>
      <xdr:colOff>2476500</xdr:colOff>
      <xdr:row>3</xdr:row>
      <xdr:rowOff>1847850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12405"/>
          <a:ext cx="2438400" cy="1797845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1</xdr:row>
      <xdr:rowOff>38100</xdr:rowOff>
    </xdr:from>
    <xdr:to>
      <xdr:col>1</xdr:col>
      <xdr:colOff>2495550</xdr:colOff>
      <xdr:row>1</xdr:row>
      <xdr:rowOff>1866900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4525" y="228600"/>
          <a:ext cx="2444750" cy="1828800"/>
        </a:xfrm>
        <a:prstGeom prst="rect">
          <a:avLst/>
        </a:prstGeom>
      </xdr:spPr>
    </xdr:pic>
    <xdr:clientData/>
  </xdr:twoCellAnchor>
  <xdr:twoCellAnchor>
    <xdr:from>
      <xdr:col>1</xdr:col>
      <xdr:colOff>57151</xdr:colOff>
      <xdr:row>2</xdr:row>
      <xdr:rowOff>45064</xdr:rowOff>
    </xdr:from>
    <xdr:to>
      <xdr:col>1</xdr:col>
      <xdr:colOff>2457450</xdr:colOff>
      <xdr:row>2</xdr:row>
      <xdr:rowOff>1828800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58" b="1005"/>
        <a:stretch/>
      </xdr:blipFill>
      <xdr:spPr>
        <a:xfrm>
          <a:off x="3190876" y="2121514"/>
          <a:ext cx="2400299" cy="1783736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56427</xdr:rowOff>
    </xdr:from>
    <xdr:to>
      <xdr:col>1</xdr:col>
      <xdr:colOff>2488543</xdr:colOff>
      <xdr:row>4</xdr:row>
      <xdr:rowOff>1847850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40" t="13356" r="21753" b="3496"/>
        <a:stretch/>
      </xdr:blipFill>
      <xdr:spPr>
        <a:xfrm>
          <a:off x="3171825" y="5904777"/>
          <a:ext cx="2450443" cy="179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4699.561609259261" createdVersion="4" refreshedVersion="4" minRefreshableVersion="3" recordCount="3">
  <cacheSource type="worksheet">
    <worksheetSource name="Таблица3"/>
  </cacheSource>
  <cacheFields count="4">
    <cacheField name="годы" numFmtId="0">
      <sharedItems count="3">
        <s v="факт 2020г."/>
        <s v="факт 2021г."/>
        <s v="план 2022г."/>
      </sharedItems>
    </cacheField>
    <cacheField name="Налоговые и неналоговые доходы" numFmtId="0">
      <sharedItems containsSemiMixedTypes="0" containsString="0" containsNumber="1" minValue="233395.1" maxValue="277200.40000000002" count="3">
        <n v="269382.8"/>
        <n v="277200.40000000002"/>
        <n v="233395.1"/>
      </sharedItems>
    </cacheField>
    <cacheField name="Безвозмездные поступления" numFmtId="0">
      <sharedItems containsSemiMixedTypes="0" containsString="0" containsNumber="1" minValue="637321.80000000005" maxValue="775830.1" count="3">
        <n v="637321.80000000005"/>
        <n v="705325.6"/>
        <n v="775830.1"/>
      </sharedItems>
    </cacheField>
    <cacheField name="сумма (тыс.руб.)" numFmtId="0">
      <sharedItems containsSemiMixedTypes="0" containsString="0" containsNumber="1" minValue="906704.60000000009" maxValue="1009225.2" count="3">
        <n v="906704.60000000009"/>
        <n v="982526"/>
        <n v="1009225.2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втор" refreshedDate="44699.581063773148" createdVersion="4" refreshedVersion="4" minRefreshableVersion="3" recordCount="3">
  <cacheSource type="worksheet">
    <worksheetSource name="Таблица3[[годы]:[Безвозмездные поступления]]"/>
  </cacheSource>
  <cacheFields count="3">
    <cacheField name="годы" numFmtId="0">
      <sharedItems count="3">
        <s v="факт 2020г."/>
        <s v="факт 2021г."/>
        <s v="план 2022г."/>
      </sharedItems>
    </cacheField>
    <cacheField name="Налоговые и неналоговые доходы" numFmtId="0">
      <sharedItems containsSemiMixedTypes="0" containsString="0" containsNumber="1" minValue="233395.1" maxValue="277200.40000000002"/>
    </cacheField>
    <cacheField name="Безвозмездные поступления" numFmtId="0">
      <sharedItems containsSemiMixedTypes="0" containsString="0" containsNumber="1" minValue="637321.80000000005" maxValue="775830.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Автор" refreshedDate="44699.638306365741" createdVersion="4" refreshedVersion="4" minRefreshableVersion="3" recordCount="3">
  <cacheSource type="worksheet">
    <worksheetSource name="Таблица19"/>
  </cacheSource>
  <cacheFields count="12">
    <cacheField name="годы" numFmtId="0">
      <sharedItems count="3">
        <s v="факт 2020г."/>
        <s v="факт 2021г."/>
        <s v="план 2022г."/>
      </sharedItems>
    </cacheField>
    <cacheField name="Общегосударственные вопросы" numFmtId="0">
      <sharedItems containsSemiMixedTypes="0" containsString="0" containsNumber="1" minValue="91294" maxValue="127013.8" count="3">
        <n v="91294"/>
        <n v="104522.6"/>
        <n v="127013.8"/>
      </sharedItems>
    </cacheField>
    <cacheField name="Нац. оборона" numFmtId="0">
      <sharedItems containsSemiMixedTypes="0" containsString="0" containsNumber="1" minValue="0" maxValue="3619.6" count="3">
        <n v="3538.7"/>
        <n v="3619.6"/>
        <n v="0"/>
      </sharedItems>
    </cacheField>
    <cacheField name="Нац. безопасность " numFmtId="0">
      <sharedItems containsSemiMixedTypes="0" containsString="0" containsNumber="1" minValue="5486.2" maxValue="6671.4" count="3">
        <n v="6223.9"/>
        <n v="5486.2"/>
        <n v="6671.4"/>
      </sharedItems>
    </cacheField>
    <cacheField name="Нац. экономика" numFmtId="0">
      <sharedItems containsSemiMixedTypes="0" containsString="0" containsNumber="1" minValue="8795.2999999999993" maxValue="29718.5" count="3">
        <n v="9543.6"/>
        <n v="8795.2999999999993"/>
        <n v="29718.5"/>
      </sharedItems>
    </cacheField>
    <cacheField name="ЖКХ" numFmtId="0">
      <sharedItems containsSemiMixedTypes="0" containsString="0" containsNumber="1" minValue="6558.5" maxValue="17833.900000000001" count="3">
        <n v="17833.900000000001"/>
        <n v="9368.2999999999993"/>
        <n v="6558.5"/>
      </sharedItems>
    </cacheField>
    <cacheField name="Образование" numFmtId="0">
      <sharedItems containsSemiMixedTypes="0" containsString="0" containsNumber="1" minValue="481394.2" maxValue="642310.5" count="3">
        <n v="481394.2"/>
        <n v="582129.4"/>
        <n v="642310.5"/>
      </sharedItems>
    </cacheField>
    <cacheField name="Культура" numFmtId="0">
      <sharedItems containsSemiMixedTypes="0" containsString="0" containsNumber="1" minValue="41834.300000000003" maxValue="47968.7" count="3">
        <n v="41834.300000000003"/>
        <n v="46513.4"/>
        <n v="47968.7"/>
      </sharedItems>
    </cacheField>
    <cacheField name="Здравоохранение" numFmtId="0">
      <sharedItems containsSemiMixedTypes="0" containsString="0" containsNumber="1" containsInteger="1" minValue="59" maxValue="99" count="2">
        <n v="59"/>
        <n v="99"/>
      </sharedItems>
    </cacheField>
    <cacheField name="Социальная политика" numFmtId="0">
      <sharedItems containsSemiMixedTypes="0" containsString="0" containsNumber="1" minValue="38075.199999999997" maxValue="45054.6" count="3">
        <n v="38075.199999999997"/>
        <n v="39279.1"/>
        <n v="45054.6"/>
      </sharedItems>
    </cacheField>
    <cacheField name="Физическая культура " numFmtId="0">
      <sharedItems containsSemiMixedTypes="0" containsString="0" containsNumber="1" minValue="9182.6" maxValue="14317.5" count="3">
        <n v="10995.7"/>
        <n v="9182.6"/>
        <n v="14317.5"/>
      </sharedItems>
    </cacheField>
    <cacheField name="МБ трансферты " numFmtId="0">
      <sharedItems containsSemiMixedTypes="0" containsString="0" containsNumber="1" minValue="133262.1" maxValue="200862.6" count="3">
        <n v="133262.1"/>
        <n v="200862.6"/>
        <n v="158810.70000000001"/>
      </sharedItems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Автор" refreshedDate="44699.648084490742" createdVersion="4" refreshedVersion="4" minRefreshableVersion="3" recordCount="3">
  <cacheSource type="worksheet">
    <worksheetSource name="Таблица196"/>
  </cacheSource>
  <cacheFields count="12">
    <cacheField name="годы" numFmtId="0">
      <sharedItems count="3">
        <s v="доля расходов 2020 год"/>
        <s v="доля расходов 2021 год"/>
        <s v="доля расходов 2022 год"/>
      </sharedItems>
    </cacheField>
    <cacheField name="Общегосударственные вопросы" numFmtId="43">
      <sharedItems containsSemiMixedTypes="0" containsString="0" containsNumber="1" minValue="10.35" maxValue="11.78"/>
    </cacheField>
    <cacheField name="Нац. оборона" numFmtId="43">
      <sharedItems containsMixedTypes="1" containsNumber="1" minValue="0.36" maxValue="0.42" count="3">
        <n v="0.42"/>
        <n v="0.36"/>
        <s v="                  -     "/>
      </sharedItems>
    </cacheField>
    <cacheField name="Нац. безопасность " numFmtId="43">
      <sharedItems containsSemiMixedTypes="0" containsString="0" containsNumber="1" minValue="0.54" maxValue="0.75"/>
    </cacheField>
    <cacheField name="Нац. экономика" numFmtId="43">
      <sharedItems containsSemiMixedTypes="0" containsString="0" containsNumber="1" minValue="0.87" maxValue="2.76"/>
    </cacheField>
    <cacheField name="ЖКХ" numFmtId="43">
      <sharedItems containsSemiMixedTypes="0" containsString="0" containsNumber="1" minValue="0.61" maxValue="2.14"/>
    </cacheField>
    <cacheField name="Образование" numFmtId="43">
      <sharedItems containsSemiMixedTypes="0" containsString="0" containsNumber="1" minValue="57.64" maxValue="59.55"/>
    </cacheField>
    <cacheField name="Культура" numFmtId="43">
      <sharedItems containsSemiMixedTypes="0" containsString="0" containsNumber="1" minValue="4.45" maxValue="5.0199999999999996"/>
    </cacheField>
    <cacheField name="Здравоохранение" numFmtId="43">
      <sharedItems containsSemiMixedTypes="0" containsString="0" containsNumber="1" minValue="0.01" maxValue="0.01"/>
    </cacheField>
    <cacheField name="Социальная политика" numFmtId="43">
      <sharedItems containsSemiMixedTypes="0" containsString="0" containsNumber="1" minValue="3.89" maxValue="4.57"/>
    </cacheField>
    <cacheField name="Физическая культура " numFmtId="43">
      <sharedItems containsSemiMixedTypes="0" containsString="0" containsNumber="1" minValue="0.91" maxValue="1.33"/>
    </cacheField>
    <cacheField name="МБ трансферты " numFmtId="43">
      <sharedItems containsSemiMixedTypes="0" containsString="0" containsNumber="1" minValue="14.72" maxValue="19.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Автор" refreshedDate="44699.650204398145" createdVersion="4" refreshedVersion="4" minRefreshableVersion="3" recordCount="3">
  <cacheSource type="worksheet">
    <worksheetSource ref="A7:L10" sheet="Структура "/>
  </cacheSource>
  <cacheFields count="12">
    <cacheField name="Названия строк" numFmtId="0">
      <sharedItems count="3">
        <s v="доля расходов 2020 год"/>
        <s v="доля расходов 2021 год"/>
        <s v="доля расходов 2022 год"/>
      </sharedItems>
    </cacheField>
    <cacheField name="Сумма по полю Общегосударственные вопросы" numFmtId="0">
      <sharedItems containsSemiMixedTypes="0" containsString="0" containsNumber="1" minValue="10.35" maxValue="11.78"/>
    </cacheField>
    <cacheField name="Количество по полю Нац. оборона" numFmtId="0">
      <sharedItems containsSemiMixedTypes="0" containsString="0" containsNumber="1" containsInteger="1" minValue="1" maxValue="1"/>
    </cacheField>
    <cacheField name="Сумма по полю Нац. безопасность " numFmtId="0">
      <sharedItems containsSemiMixedTypes="0" containsString="0" containsNumber="1" minValue="0.54" maxValue="0.75"/>
    </cacheField>
    <cacheField name="Сумма по полю Нац. экономика" numFmtId="0">
      <sharedItems containsSemiMixedTypes="0" containsString="0" containsNumber="1" minValue="0.87" maxValue="2.76"/>
    </cacheField>
    <cacheField name="Сумма по полю ЖКХ" numFmtId="0">
      <sharedItems containsSemiMixedTypes="0" containsString="0" containsNumber="1" minValue="0.61" maxValue="2.14"/>
    </cacheField>
    <cacheField name="Сумма по полю Образование" numFmtId="0">
      <sharedItems containsSemiMixedTypes="0" containsString="0" containsNumber="1" minValue="57.64" maxValue="59.55"/>
    </cacheField>
    <cacheField name="Сумма по полю Культура" numFmtId="0">
      <sharedItems containsSemiMixedTypes="0" containsString="0" containsNumber="1" minValue="4.45" maxValue="5.0199999999999996"/>
    </cacheField>
    <cacheField name="Сумма по полю Здравоохранение" numFmtId="0">
      <sharedItems containsSemiMixedTypes="0" containsString="0" containsNumber="1" minValue="0.01" maxValue="0.01"/>
    </cacheField>
    <cacheField name="Сумма по полю Социальная политика" numFmtId="0">
      <sharedItems containsSemiMixedTypes="0" containsString="0" containsNumber="1" minValue="3.89" maxValue="4.57"/>
    </cacheField>
    <cacheField name="Сумма по полю Физическая культура " numFmtId="0">
      <sharedItems containsSemiMixedTypes="0" containsString="0" containsNumber="1" minValue="0.91" maxValue="1.33"/>
    </cacheField>
    <cacheField name="Сумма по полю МБ трансферты " numFmtId="0">
      <sharedItems containsSemiMixedTypes="0" containsString="0" containsNumber="1" minValue="14.72" maxValue="19.89"/>
    </cacheField>
  </cacheFields>
  <extLst>
    <ext xmlns:x14="http://schemas.microsoft.com/office/spreadsheetml/2009/9/main" uri="{725AE2AE-9491-48be-B2B4-4EB974FC3084}">
      <x14:pivotCacheDefinition pivotCacheId="4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Автор" refreshedDate="44700.668410185186" createdVersion="4" refreshedVersion="4" minRefreshableVersion="3" recordCount="3">
  <cacheSource type="worksheet">
    <worksheetSource ref="A29:AA32" sheet="МП"/>
  </cacheSource>
  <cacheFields count="27">
    <cacheField name="Годы" numFmtId="0">
      <sharedItems count="3">
        <s v="2020 факт"/>
        <s v="2021 факт"/>
        <s v="2022 план"/>
      </sharedItems>
    </cacheField>
    <cacheField name="Сумма по полю МП &quot;Развитие муниципальной политики&quot; " numFmtId="0">
      <sharedItems containsSemiMixedTypes="0" containsString="0" containsNumber="1" minValue="48084.4" maxValue="61018.2"/>
    </cacheField>
    <cacheField name="Сумма по полю МП &quot;Развитие системы образования Бузулукского района&quot; " numFmtId="0">
      <sharedItems containsSemiMixedTypes="0" containsString="0" containsNumber="1" minValue="490520.9" maxValue="653294.69999999995"/>
    </cacheField>
    <cacheField name="Сумма по полю МП &quot; Обеспечение жильем молодых семей в Бузулукском районе&quot;" numFmtId="0">
      <sharedItems containsSemiMixedTypes="0" containsString="0" containsNumber="1" minValue="1734.3" maxValue="2989.8"/>
    </cacheField>
    <cacheField name="Сумма по полю МП &quot;Защитник Отечества&quot; " numFmtId="0">
      <sharedItems containsSemiMixedTypes="0" containsString="0" containsNumber="1" minValue="187.5" maxValue="218"/>
    </cacheField>
    <cacheField name="Сумма по полю МП &quot;Обеспечение качественными услугами ЖКХ&quot;" numFmtId="0">
      <sharedItems containsSemiMixedTypes="0" containsString="0" containsNumber="1" minValue="58.8" maxValue="9860"/>
    </cacheField>
    <cacheField name="Сумма по полю Поддержка и развитие казачьих обществ на территории муниципального образования Бузулукский район Оренбургской области " numFmtId="0">
      <sharedItems containsSemiMixedTypes="0" containsString="0" containsNumber="1" containsInteger="1" minValue="35" maxValue="85"/>
    </cacheField>
    <cacheField name="Сумма по полю МП &quot;Развитие системы градорегулирования в Бузулукском районе&quot; " numFmtId="0">
      <sharedItems containsSemiMixedTypes="0" containsString="0" containsNumber="1" minValue="37.6" maxValue="303.7"/>
    </cacheField>
    <cacheField name="Сумма по полю МП &quot;Дополнительные меры поддержки жителей Бузулукского района в области охраны здоровья&quot;" numFmtId="0">
      <sharedItems containsSemiMixedTypes="0" containsString="0" containsNumber="1" containsInteger="1" minValue="59" maxValue="99"/>
    </cacheField>
    <cacheField name="Сумма по полю МП &quot;Обеспечение правопорядка на территории  Бузулукского района&quot;" numFmtId="0">
      <sharedItems containsSemiMixedTypes="0" containsString="0" containsNumber="1" minValue="95" maxValue="249.6"/>
    </cacheField>
    <cacheField name="Сумма по полю МП &quot;Развитие физической культуры, спорта и туризма в Бузулукском районе&quot;" numFmtId="0">
      <sharedItems containsSemiMixedTypes="0" containsString="0" containsNumber="1" minValue="9232.6" maxValue="14817.5"/>
    </cacheField>
    <cacheField name="Сумма по полю МП &quot; Развитие культуры и искусства Бузулукского района&quot;" numFmtId="0">
      <sharedItems containsSemiMixedTypes="0" containsString="0" containsNumber="1" minValue="47690.1" maxValue="55030.3"/>
    </cacheField>
    <cacheField name="Сумма по полю МП &quot;Экономическое развитие муниципального образования Бузулукский район&quot; " numFmtId="0">
      <sharedItems containsSemiMixedTypes="0" containsString="0" containsNumber="1" minValue="3915.1" maxValue="6045.7"/>
    </cacheField>
    <cacheField name="Сумма по полю МП &quot; Повышение эффективности управления муниципальной собственностью в Бузулукском районе&quot;" numFmtId="0">
      <sharedItems containsSemiMixedTypes="0" containsString="0" containsNumber="1" minValue="25203.599999999999" maxValue="32108.1"/>
    </cacheField>
    <cacheField name="Сумма по полю Муниципальная программа  «Развитие транспортной системы Бузулукского района»" numFmtId="0">
      <sharedItems containsSemiMixedTypes="0" containsString="0" containsNumber="1" minValue="430.7" maxValue="3489"/>
    </cacheField>
    <cacheField name="Сумма по полю МП &quot;Развитие сельского хозяйства и регулирование рынков сельскохозяйственной продукции, сырья и продовольствия Бузулукского района&quot; " numFmtId="0">
      <sharedItems containsSemiMixedTypes="0" containsString="0" containsNumber="1" minValue="3749.9" maxValue="5103.3"/>
    </cacheField>
    <cacheField name="Сумма по полю МП&quot;Управление муниципальными финансами и муниципальным долгом Бузулукского района&quot;" numFmtId="0">
      <sharedItems containsSemiMixedTypes="0" containsString="0" containsNumber="1" minValue="169269" maxValue="239951.2"/>
    </cacheField>
    <cacheField name="Сумма по полю МП &quot;Противодействие экстремизму и гармонизация межэтнических и межконфессиональных отношений на территории муниципального образования Бузулукский район&quot;" numFmtId="0">
      <sharedItems containsSemiMixedTypes="0" containsString="0" containsNumber="1" containsInteger="1" minValue="20" maxValue="82"/>
    </cacheField>
    <cacheField name="Сумма по полю МП &quot;Защита населения и территории от чрезвычайных ситуаций природного и техногенного характера в муниципальном образовании Бузулукский район&quot;" numFmtId="0">
      <sharedItems containsSemiMixedTypes="0" containsString="0" containsNumber="1" minValue="3714.2" maxValue="5096"/>
    </cacheField>
    <cacheField name="Сумма по полю МП &quot;О мерах по противодействию терроризму на территории муниципального образования Бузулукский район&quot;" numFmtId="0">
      <sharedItems containsSemiMixedTypes="0" containsString="0" containsNumber="1" minValue="292.39999999999998" maxValue="310"/>
    </cacheField>
    <cacheField name="Сумма по полю МП &quot;Создание системы кадастра недвижимости и управления земельно-имущественным комплексом на территории Бузулукского района&quot;" numFmtId="0">
      <sharedItems containsSemiMixedTypes="0" containsString="0" containsNumber="1" minValue="865" maxValue="2336.6"/>
    </cacheField>
    <cacheField name="Сумма по полю МП &quot;О противодействии коррупции в Бузулукском районе&quot;" numFmtId="0">
      <sharedItems containsSemiMixedTypes="0" containsString="0" containsNumber="1" containsInteger="1" minValue="17" maxValue="17"/>
    </cacheField>
    <cacheField name="Сумма по полю МП &quot;Повышение безопасности дорожного движения в муниципальном образовании Бузулукский район&quot;" numFmtId="0">
      <sharedItems containsSemiMixedTypes="0" containsString="0" containsNumber="1" containsInteger="1" minValue="100" maxValue="260"/>
    </cacheField>
    <cacheField name="Сумма по полю Муниципальная программа «Улучшение условий и охраны труда в муниципальном образовании Бузулукский район»" numFmtId="0">
      <sharedItems containsSemiMixedTypes="0" containsString="0" containsNumber="1" containsInteger="1" minValue="0" maxValue="10"/>
    </cacheField>
    <cacheField name="Сумма по полю Муниципальная программа «Обеспечение жильем работников бюджетной сферы»" numFmtId="0">
      <sharedItems containsSemiMixedTypes="0" containsString="0" containsNumber="1" minValue="0" maxValue="1011.7"/>
    </cacheField>
    <cacheField name="Сумма по полю Муниципальная программа «Комплексные меры противодействия злоупотреблению наркотиками и их незаконному обороту в Бузулукском районе»" numFmtId="0">
      <sharedItems containsSemiMixedTypes="0" containsString="0" containsNumber="1" containsInteger="1" minValue="0" maxValue="326"/>
    </cacheField>
    <cacheField name="Сумма по полю непрограммные расходы" numFmtId="0">
      <sharedItems containsSemiMixedTypes="0" containsString="0" containsNumber="1" minValue="14300.2" maxValue="21211.8"/>
    </cacheField>
  </cacheFields>
  <extLst>
    <ext xmlns:x14="http://schemas.microsoft.com/office/spreadsheetml/2009/9/main" uri="{725AE2AE-9491-48be-B2B4-4EB974FC3084}">
      <x14:pivotCacheDefinition pivotCacheId="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</r>
  <r>
    <x v="1"/>
    <x v="1"/>
    <x v="1"/>
    <x v="1"/>
  </r>
  <r>
    <x v="2"/>
    <x v="2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x v="0"/>
    <n v="269382.8"/>
    <n v="637321.80000000005"/>
  </r>
  <r>
    <x v="1"/>
    <n v="277200.40000000002"/>
    <n v="705325.6"/>
  </r>
  <r>
    <x v="2"/>
    <n v="233395.1"/>
    <n v="775830.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1"/>
    <x v="2"/>
    <x v="2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">
  <r>
    <x v="0"/>
    <n v="10.95"/>
    <x v="0"/>
    <n v="0.75"/>
    <n v="1.1399999999999999"/>
    <n v="2.14"/>
    <n v="57.72"/>
    <n v="5.0199999999999996"/>
    <n v="0.01"/>
    <n v="4.57"/>
    <n v="1.32"/>
    <n v="15.98"/>
  </r>
  <r>
    <x v="1"/>
    <n v="10.35"/>
    <x v="1"/>
    <n v="0.54"/>
    <n v="0.87"/>
    <n v="0.93"/>
    <n v="57.64"/>
    <n v="4.6100000000000003"/>
    <n v="0.01"/>
    <n v="3.89"/>
    <n v="0.91"/>
    <n v="19.89"/>
  </r>
  <r>
    <x v="2"/>
    <n v="11.78"/>
    <x v="2"/>
    <n v="0.62"/>
    <n v="2.76"/>
    <n v="0.61"/>
    <n v="59.55"/>
    <n v="4.45"/>
    <n v="0.01"/>
    <n v="4.18"/>
    <n v="1.33"/>
    <n v="14.7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">
  <r>
    <x v="0"/>
    <n v="10.95"/>
    <n v="1"/>
    <n v="0.75"/>
    <n v="1.1399999999999999"/>
    <n v="2.14"/>
    <n v="57.72"/>
    <n v="5.0199999999999996"/>
    <n v="0.01"/>
    <n v="4.57"/>
    <n v="1.32"/>
    <n v="15.98"/>
  </r>
  <r>
    <x v="1"/>
    <n v="10.35"/>
    <n v="1"/>
    <n v="0.54"/>
    <n v="0.87"/>
    <n v="0.93"/>
    <n v="57.64"/>
    <n v="4.6100000000000003"/>
    <n v="0.01"/>
    <n v="3.89"/>
    <n v="0.91"/>
    <n v="19.89"/>
  </r>
  <r>
    <x v="2"/>
    <n v="11.78"/>
    <n v="1"/>
    <n v="0.62"/>
    <n v="2.76"/>
    <n v="0.61"/>
    <n v="59.55"/>
    <n v="4.45"/>
    <n v="0.01"/>
    <n v="4.18"/>
    <n v="1.33"/>
    <n v="14.7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">
  <r>
    <x v="0"/>
    <n v="48084.4"/>
    <n v="490520.9"/>
    <n v="2384.6"/>
    <n v="192.5"/>
    <n v="9860"/>
    <n v="85"/>
    <n v="303.7"/>
    <n v="59"/>
    <n v="95"/>
    <n v="10995.6"/>
    <n v="47690.1"/>
    <n v="3915.1"/>
    <n v="25203.599999999999"/>
    <n v="807"/>
    <n v="3749.9"/>
    <n v="169269"/>
    <n v="20"/>
    <n v="3714.2"/>
    <n v="309"/>
    <n v="1308.0999999999999"/>
    <n v="17"/>
    <n v="100"/>
    <n v="10"/>
    <n v="1011.7"/>
    <n v="49"/>
    <n v="14300.2"/>
  </r>
  <r>
    <x v="1"/>
    <n v="52331"/>
    <n v="592465.5"/>
    <n v="1734.3"/>
    <n v="187.5"/>
    <n v="67.900000000000006"/>
    <n v="35"/>
    <n v="37.6"/>
    <n v="99"/>
    <n v="177.6"/>
    <n v="9232.6"/>
    <n v="53124.2"/>
    <n v="4080.6"/>
    <n v="28514.799999999999"/>
    <n v="430.7"/>
    <n v="3866.9"/>
    <n v="239951.2"/>
    <n v="67"/>
    <n v="3904.9"/>
    <n v="292.39999999999998"/>
    <n v="865"/>
    <n v="17"/>
    <n v="160"/>
    <n v="0"/>
    <n v="326"/>
    <n v="0"/>
    <n v="17889.3"/>
  </r>
  <r>
    <x v="2"/>
    <n v="61018.2"/>
    <n v="653294.69999999995"/>
    <n v="2989.8"/>
    <n v="218"/>
    <n v="58.8"/>
    <n v="35"/>
    <n v="192"/>
    <n v="99"/>
    <n v="249.6"/>
    <n v="14817.5"/>
    <n v="55030.3"/>
    <n v="6045.7"/>
    <n v="32108.1"/>
    <n v="3489"/>
    <n v="5103.3"/>
    <n v="214124.79999999999"/>
    <n v="82"/>
    <n v="5096"/>
    <n v="310"/>
    <n v="2336.6"/>
    <n v="17"/>
    <n v="260"/>
    <n v="10"/>
    <n v="0"/>
    <n v="326"/>
    <n v="21211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СводнаяТаблица13" cacheId="14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3">
  <location ref="A3:K4" firstHeaderRow="0" firstDataRow="1" firstDataCol="0" rowPageCount="1" colPageCount="1"/>
  <pivotFields count="12">
    <pivotField axis="axisPage" multipleItemSelectionAllowed="1" showAll="0">
      <items count="4">
        <item x="2"/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1">
    <pageField fld="0" hier="-1"/>
  </pageFields>
  <dataFields count="11">
    <dataField name="Общегосударственные вопросы." fld="1" baseField="0" baseItem="64" numFmtId="2"/>
    <dataField name="Нац. оборона." fld="2" baseField="0" baseItem="64" numFmtId="2"/>
    <dataField name="Нац. безопасность. " fld="3" baseField="0" baseItem="64" numFmtId="2"/>
    <dataField name="Нац. экономика." fld="4" baseField="0" baseItem="64" numFmtId="2"/>
    <dataField name="ЖКХ." fld="5" baseField="0" baseItem="64" numFmtId="2"/>
    <dataField name="Образование." fld="6" baseField="0" baseItem="64" numFmtId="2"/>
    <dataField name="Культура." fld="7" baseField="0" baseItem="64" numFmtId="2"/>
    <dataField name="Здравоохранение." fld="8" baseField="0" baseItem="64" numFmtId="2"/>
    <dataField name="Социальная политика." fld="9" baseField="0" baseItem="64" numFmtId="2"/>
    <dataField name="Физическая культура." fld="10" baseField="0" baseItem="64" numFmtId="2"/>
    <dataField name="МБ трансферты. " fld="11" baseField="0" baseItem="64" numFmtId="2"/>
  </dataFields>
  <formats count="3">
    <format dxfId="37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36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35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</formats>
  <chartFormats count="20">
    <chartFormat chart="2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2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26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" format="27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2" format="28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2" format="29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" format="30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2" format="31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2" format="32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2" format="33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2" format="34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" format="35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2" format="36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37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38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" format="39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40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1">
      <pivotArea type="data" outline="0" fieldPosition="0">
        <references count="1">
          <reference field="4294967294" count="1" selected="0">
            <x v="6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1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1">
  <location ref="A17:C21" firstHeaderRow="0" firstDataRow="1" firstDataCol="1"/>
  <pivotFields count="3">
    <pivotField axis="axisRow" showAll="0">
      <items count="4">
        <item x="2"/>
        <item x="0"/>
        <item x="1"/>
        <item t="default"/>
      </items>
    </pivotField>
    <pivotField dataField="1" showAll="0"/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Налоговые и неналоговые доходы." fld="1" baseField="0" baseItem="0"/>
    <dataField name="Безвозмездные поступления." fld="2" baseField="0" baseItem="0"/>
  </dataFields>
  <formats count="1">
    <format dxfId="32">
      <pivotArea type="all" dataOnly="0" outline="0" fieldPosition="0"/>
    </format>
  </formats>
  <chartFormats count="2"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Таблица15" cacheId="1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3">
  <location ref="A11:C13" firstHeaderRow="0" firstDataRow="1" firstDataCol="1"/>
  <pivotFields count="3">
    <pivotField axis="axisRow" showAll="0">
      <items count="4">
        <item h="1" x="2"/>
        <item h="1" x="0"/>
        <item x="1"/>
        <item t="default"/>
      </items>
    </pivotField>
    <pivotField dataField="1" showAll="0"/>
    <pivotField dataField="1" showAll="0"/>
  </pivotFields>
  <rowFields count="1">
    <field x="0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Налоговые и неналоговые доходы." fld="1" baseField="0" baseItem="64" numFmtId="166"/>
    <dataField name="Безвозмездные поступления." fld="2" baseField="0" baseItem="64" numFmtId="166"/>
  </dataFields>
  <formats count="1">
    <format dxfId="33">
      <pivotArea type="all" dataOnly="0" outline="0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Таблица13" cacheId="12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5">
  <location ref="A6:H9" firstHeaderRow="1" firstDataRow="3" firstDataCol="0"/>
  <pivotFields count="4">
    <pivotField showAll="0">
      <items count="4">
        <item x="2"/>
        <item x="0"/>
        <item x="1"/>
        <item t="default"/>
      </items>
    </pivotField>
    <pivotField dataField="1" showAll="0">
      <items count="4">
        <item x="2"/>
        <item x="0"/>
        <item x="1"/>
        <item t="default"/>
      </items>
    </pivotField>
    <pivotField dataField="1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</pivotFields>
  <rowItems count="1">
    <i/>
  </rowItems>
  <colFields count="2">
    <field x="-2"/>
    <field x="3"/>
  </colFields>
  <colItems count="8">
    <i>
      <x/>
      <x/>
    </i>
    <i r="1">
      <x v="1"/>
    </i>
    <i r="1">
      <x v="2"/>
    </i>
    <i i="1">
      <x v="1"/>
      <x/>
    </i>
    <i r="1" i="1">
      <x v="1"/>
    </i>
    <i r="1" i="1">
      <x v="2"/>
    </i>
    <i t="grand">
      <x/>
    </i>
    <i t="grand" i="1">
      <x/>
    </i>
  </colItems>
  <dataFields count="2">
    <dataField name="Сумма по полю Налоговые и неналоговые доходы" fld="1" baseField="0" baseItem="0"/>
    <dataField name="Сумма по полю Безвозмездные поступления" fld="2" baseField="0" baseItem="0"/>
  </dataFields>
  <formats count="1">
    <format dxfId="34">
      <pivotArea type="all" dataOnly="0" outline="0" fieldPosition="0"/>
    </format>
  </formats>
  <chartFormats count="26"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18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1" format="22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2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28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2" format="29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2" format="30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2" format="3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4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4" format="37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4" format="38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4" format="39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4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4" format="4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4" format="4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4" format="4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Таблица20" cacheId="16" dataOnRows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3">
  <location ref="B16:F28" firstHeaderRow="1" firstDataRow="2" firstDataCol="1"/>
  <pivotFields count="12">
    <pivotField name="годы" axis="axisCol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rowItems>
  <colFields count="1">
    <field x="0"/>
  </colFields>
  <colItems count="4">
    <i>
      <x/>
    </i>
    <i>
      <x v="1"/>
    </i>
    <i>
      <x v="2"/>
    </i>
    <i t="grand">
      <x/>
    </i>
  </colItems>
  <dataFields count="11">
    <dataField name="Общегосударственные вопросы" fld="1" baseField="0" baseItem="0" numFmtId="165"/>
    <dataField name="Нац. оборона" fld="2" baseField="0" baseItem="0" numFmtId="165"/>
    <dataField name="Нац. безопасность " fld="3" baseField="0" baseItem="0" numFmtId="165"/>
    <dataField name=" ЖКХ" fld="5" baseField="0" baseItem="0" numFmtId="165"/>
    <dataField name=" Нац. экономика" fld="4" baseField="0" baseItem="0" numFmtId="165"/>
    <dataField name="Культура" fld="7" baseField="0" baseItem="0" numFmtId="165"/>
    <dataField name="Образование" fld="6" baseField="0" baseItem="0" numFmtId="165"/>
    <dataField name="Здравоохранение" fld="8" baseField="0" baseItem="0" numFmtId="165"/>
    <dataField name="Социальная политика" fld="9" baseField="0" baseItem="0" numFmtId="165"/>
    <dataField name="МБ трансферты " fld="11" baseField="0" baseItem="0" numFmtId="165"/>
    <dataField name="Физическая культура " fld="10" baseField="0" baseItem="0" numFmtId="165"/>
  </dataFields>
  <chartFormats count="26">
    <chartFormat chart="2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37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2" format="38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2" format="39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2" format="40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2" format="41">
      <pivotArea type="data" outline="0" fieldPosition="0">
        <references count="2">
          <reference field="4294967294" count="1" selected="0">
            <x v="6"/>
          </reference>
          <reference field="0" count="1" selected="0">
            <x v="0"/>
          </reference>
        </references>
      </pivotArea>
    </chartFormat>
    <chartFormat chart="2" format="42">
      <pivotArea type="data" outline="0" fieldPosition="0">
        <references count="2">
          <reference field="4294967294" count="1" selected="0">
            <x v="7"/>
          </reference>
          <reference field="0" count="1" selected="0">
            <x v="0"/>
          </reference>
        </references>
      </pivotArea>
    </chartFormat>
    <chartFormat chart="2" format="43">
      <pivotArea type="data" outline="0" fieldPosition="0">
        <references count="2">
          <reference field="4294967294" count="1" selected="0">
            <x v="8"/>
          </reference>
          <reference field="0" count="1" selected="0">
            <x v="0"/>
          </reference>
        </references>
      </pivotArea>
    </chartFormat>
    <chartFormat chart="2" format="44">
      <pivotArea type="data" outline="0" fieldPosition="0">
        <references count="2">
          <reference field="4294967294" count="1" selected="0">
            <x v="10"/>
          </reference>
          <reference field="0" count="1" selected="0">
            <x v="0"/>
          </reference>
        </references>
      </pivotArea>
    </chartFormat>
    <chartFormat chart="2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7">
      <pivotArea type="data" outline="0" fieldPosition="0">
        <references count="2">
          <reference field="4294967294" count="1" selected="0">
            <x v="9"/>
          </reference>
          <reference field="0" count="1" selected="0">
            <x v="0"/>
          </reference>
        </references>
      </pivotArea>
    </chartFormat>
    <chartFormat chart="2" format="48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2" format="49">
      <pivotArea type="data" outline="0" fieldPosition="0">
        <references count="2">
          <reference field="4294967294" count="1" selected="0">
            <x v="6"/>
          </reference>
          <reference field="0" count="1" selected="0">
            <x v="1"/>
          </reference>
        </references>
      </pivotArea>
    </chartFormat>
    <chartFormat chart="2" format="50">
      <pivotArea type="data" outline="0" fieldPosition="0">
        <references count="2">
          <reference field="4294967294" count="1" selected="0">
            <x v="6"/>
          </reference>
          <reference field="0" count="1" selected="0">
            <x v="2"/>
          </reference>
        </references>
      </pivotArea>
    </chartFormat>
    <chartFormat chart="2" format="51">
      <pivotArea type="data" outline="0" fieldPosition="0">
        <references count="2">
          <reference field="4294967294" count="1" selected="0">
            <x v="5"/>
          </reference>
          <reference field="0" count="1" selected="0">
            <x v="2"/>
          </reference>
        </references>
      </pivotArea>
    </chartFormat>
    <chartFormat chart="2" format="52">
      <pivotArea type="data" outline="0" fieldPosition="0">
        <references count="2">
          <reference field="4294967294" count="1" selected="0">
            <x v="5"/>
          </reference>
          <reference field="0" count="1" selected="0">
            <x v="1"/>
          </reference>
        </references>
      </pivotArea>
    </chartFormat>
    <chartFormat chart="2" format="53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54">
      <pivotArea type="data" outline="0" fieldPosition="0">
        <references count="2">
          <reference field="4294967294" count="1" selected="0">
            <x v="4"/>
          </reference>
          <reference field="0" count="1" selected="0">
            <x v="2"/>
          </reference>
        </references>
      </pivotArea>
    </chartFormat>
    <chartFormat chart="2" format="55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2" format="56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2" format="57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2" format="58">
      <pivotArea type="data" outline="0" fieldPosition="0">
        <references count="2">
          <reference field="4294967294" count="1" selected="0">
            <x v="10"/>
          </reference>
          <reference field="0" count="1" selected="0">
            <x v="2"/>
          </reference>
        </references>
      </pivotArea>
    </chartFormat>
    <chartFormat chart="2" format="59">
      <pivotArea type="data" outline="0" fieldPosition="0">
        <references count="2">
          <reference field="4294967294" count="1" selected="0">
            <x v="9"/>
          </reference>
          <reference field="0" count="1" selected="0">
            <x v="2"/>
          </reference>
        </references>
      </pivotArea>
    </chartFormat>
    <chartFormat chart="2" format="60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Таблица18" cacheId="1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7:L11" firstHeaderRow="0" firstDataRow="1" firstDataCol="1"/>
  <pivotFields count="12">
    <pivotField axis="axisRow" showAll="0">
      <items count="4">
        <item x="0"/>
        <item x="1"/>
        <item x="2"/>
        <item t="default"/>
      </items>
    </pivotField>
    <pivotField dataField="1" numFmtId="43" showAll="0"/>
    <pivotField dataField="1" showAll="0">
      <items count="4">
        <item x="1"/>
        <item x="0"/>
        <item x="2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Сумма по полю Общегосударственные вопросы" fld="1" baseField="0" baseItem="0"/>
    <dataField name="Количество по полю Нац. оборона" fld="2" subtotal="count" baseField="0" baseItem="0"/>
    <dataField name="Сумма по полю Нац. безопасность " fld="3" baseField="0" baseItem="0"/>
    <dataField name="Сумма по полю Нац. экономика" fld="4" baseField="0" baseItem="0"/>
    <dataField name="Сумма по полю ЖКХ" fld="5" baseField="0" baseItem="0"/>
    <dataField name="Сумма по полю Образование" fld="6" baseField="0" baseItem="0"/>
    <dataField name="Сумма по полю Культура" fld="7" baseField="0" baseItem="0"/>
    <dataField name="Сумма по полю Здравоохранение" fld="8" baseField="0" baseItem="0"/>
    <dataField name="Сумма по полю Социальная политика" fld="9" baseField="0" baseItem="0"/>
    <dataField name="Сумма по полю Физическая культура " fld="10" baseField="0" baseItem="0"/>
    <dataField name="Сумма по полю МБ трансферты 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СводнаяТаблица23" cacheId="17" dataOnRows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 chartFormat="3">
  <location ref="A3:B29" firstHeaderRow="1" firstDataRow="1" firstDataCol="1" rowPageCount="1" colPageCount="1"/>
  <pivotFields count="27">
    <pivotField axis="axisPage" multipleItemSelectionAllowed="1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-2"/>
  </rowFields>
  <rowItems count="2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  <i i="25">
      <x v="25"/>
    </i>
  </rowItems>
  <colItems count="1">
    <i/>
  </colItems>
  <pageFields count="1">
    <pageField fld="0" hier="-1"/>
  </pageFields>
  <dataFields count="26">
    <dataField name=" МП &quot;Развитие муниципальной политики&quot; ." fld="1" baseField="0" baseItem="64"/>
    <dataField name="МП &quot;Развитие системы образования Бузулукского района&quot; " fld="2" baseField="0" baseItem="64"/>
    <dataField name="МП &quot; Обеспечение жильем молодых семей в Бузулукском районе&quot;." fld="3" baseField="0" baseItem="64"/>
    <dataField name="МП &quot;Защитник Отечества&quot; ." fld="4" baseField="0" baseItem="64"/>
    <dataField name="МП &quot;Обеспечение качественными услугами ЖКХ&quot;." fld="5" baseField="0" baseItem="64"/>
    <dataField name="&quot;Поддержка и развитие казачьих обществ на территории муниципального образования Бузулукский район Оренбургской области " fld="6" baseField="0" baseItem="64"/>
    <dataField name="МП &quot;Дополнительные меры поддержки жителей Бузулукского района в области охраны здоровья&quot;." fld="8" baseField="0" baseItem="64"/>
    <dataField name="МП &quot;Развитие системы градорегулирования в Бузулукском районе&quot;. " fld="7" baseField="0" baseItem="64"/>
    <dataField name="МП &quot;Обеспечение правопорядка на территории  Бузулукского района&quot;." fld="9" baseField="0" baseItem="64"/>
    <dataField name="МП &quot; Развитие культуры и искусства Бузулукского района&quot;." fld="11" baseField="0" baseItem="64"/>
    <dataField name="МП &quot;Развитие физической культуры, спорта и туризма в Бузулукском районе&quot;." fld="10" baseField="0" baseItem="64"/>
    <dataField name="МП &quot;Экономическое развитие муниципального образования Бузулукский район&quot; ." fld="12" baseField="0" baseItem="64"/>
    <dataField name="МП &quot; Повышение эффективности управления муниципальной собственностью в Бузулукском районе&quot;." fld="13" baseField="0" baseItem="64"/>
    <dataField name="МП &quot;Развитие сельского хозяйства и регулирование рынков сельскохозяйственной продукции, сырья и продовольствия Бузулукского района&quot; ." fld="15" baseField="0" baseItem="64"/>
    <dataField name=" Муниципальная программа  «Развитие транспортной системы Бузулукского района»." fld="14" baseField="0" baseItem="64"/>
    <dataField name="МП &quot;Защита населения и территории от чрезвычайных ситуаций природного и техногенного характера в муниципальном образовании Бузулукский район&quot;." fld="18" baseField="0" baseItem="64"/>
    <dataField name=" МП&quot;Управление муниципальными финансами и муниципальным долгом Бузулукского района&quot;." fld="16" baseField="0" baseItem="64"/>
    <dataField name="МП &quot;Противодействие экстремизму и гармонизация межэтнических и межконфессиональных отношений на территории муниципального образования Бузулукский район&quot;." fld="17" baseField="0" baseItem="64"/>
    <dataField name="МП &quot;О мерах по противодействию терроризму на территории муниципального образования Бузулукский район&quot;." fld="19" baseField="0" baseItem="64"/>
    <dataField name="МП &quot;Создание системы кадастра недвижимости и управления земельно-имущественным комплексом на территории Бузулукского района&quot;." fld="20" baseField="0" baseItem="64"/>
    <dataField name="МП &quot;О противодействии коррупции в Бузулукском районе&quot;." fld="21" baseField="0" baseItem="64"/>
    <dataField name="МП &quot;Повышение безопасности дорожного движения в муниципальном образовании Бузулукский район&quot;." fld="22" baseField="0" baseItem="64"/>
    <dataField name="Муниципальная программа «Улучшение условий и охраны труда в муниципальном образовании Бузулукский район»." fld="23" baseField="0" baseItem="64"/>
    <dataField name="МП «Обеспечение жильем работников бюджетной сферы»." fld="24" baseField="0" baseItem="64"/>
    <dataField name="непрограммные расходы." fld="26" baseField="0" baseItem="64"/>
    <dataField name="Муниципальная программа «Комплексные меры противодействия злоупотреблению наркотиками и их незаконному обороту в Бузулукском районе»" fld="25" baseField="0" baseItem="64"/>
  </dataFields>
  <chartFormats count="22">
    <chartFormat chart="2" format="5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6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" format="57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" format="58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2" format="59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2" format="60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" format="6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2" format="62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2" format="63">
      <pivotArea type="data" outline="0" fieldPosition="0">
        <references count="1">
          <reference field="4294967294" count="1" selected="0">
            <x v="19"/>
          </reference>
        </references>
      </pivotArea>
    </chartFormat>
    <chartFormat chart="2" format="64">
      <pivotArea type="data" outline="0" fieldPosition="0">
        <references count="1">
          <reference field="4294967294" count="1" selected="0">
            <x v="20"/>
          </reference>
        </references>
      </pivotArea>
    </chartFormat>
    <chartFormat chart="2" format="65">
      <pivotArea type="data" outline="0" fieldPosition="0">
        <references count="1">
          <reference field="4294967294" count="1" selected="0">
            <x v="21"/>
          </reference>
        </references>
      </pivotArea>
    </chartFormat>
    <chartFormat chart="2" format="66">
      <pivotArea type="data" outline="0" fieldPosition="0">
        <references count="1">
          <reference field="4294967294" count="1" selected="0">
            <x v="22"/>
          </reference>
        </references>
      </pivotArea>
    </chartFormat>
    <chartFormat chart="2" format="67">
      <pivotArea type="data" outline="0" fieldPosition="0">
        <references count="1">
          <reference field="4294967294" count="1" selected="0">
            <x v="23"/>
          </reference>
        </references>
      </pivotArea>
    </chartFormat>
    <chartFormat chart="2" format="68">
      <pivotArea type="data" outline="0" fieldPosition="0">
        <references count="1">
          <reference field="4294967294" count="1" selected="0">
            <x v="24"/>
          </reference>
        </references>
      </pivotArea>
    </chartFormat>
    <chartFormat chart="2" format="69">
      <pivotArea type="data" outline="0" fieldPosition="0">
        <references count="1">
          <reference field="4294967294" count="1" selected="0">
            <x v="25"/>
          </reference>
        </references>
      </pivotArea>
    </chartFormat>
    <chartFormat chart="2" format="70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2" format="7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2" format="72">
      <pivotArea type="data" outline="0" fieldPosition="0">
        <references count="1">
          <reference field="4294967294" count="1" selected="0">
            <x v="18"/>
          </reference>
        </references>
      </pivotArea>
    </chartFormat>
    <chartFormat chart="2" format="73">
      <pivotArea type="data" outline="0" fieldPosition="0">
        <references count="1">
          <reference field="4294967294" count="1" selected="0">
            <x v="17"/>
          </reference>
        </references>
      </pivotArea>
    </chartFormat>
    <chartFormat chart="2" format="74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2" format="75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2" format="76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годы" sourceName="годы">
  <pivotTables>
    <pivotTable tabId="16" name="СводнаяТаблица1"/>
  </pivotTables>
  <data>
    <tabular pivotCacheId="2">
      <items count="3">
        <i x="2" s="1"/>
        <i x="0" s="1"/>
        <i x="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Названия_строк" sourceName="Названия строк">
  <pivotTables>
    <pivotTable tabId="18" name="СводнаяТаблица20"/>
  </pivotTables>
  <data>
    <tabular pivotCacheId="4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годы1" sourceName="годы">
  <pivotTables>
    <pivotTable tabId="22" name="СводнаяТаблица13"/>
  </pivotTables>
  <data>
    <tabular pivotCacheId="3">
      <items count="3">
        <i x="2" s="1"/>
        <i x="0" s="1"/>
        <i x="1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Годы2" sourceName="Годы">
  <pivotTables>
    <pivotTable tabId="29" name="СводнаяТаблица23"/>
  </pivotTables>
  <data>
    <tabular pivotCacheId="5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годы" cache="Срез_годы" caption="годы" style="SlicerStyleDark5" rowHeight="241300"/>
  <slicer name="годы 1" cache="Срез_Названия_строк" caption="годы" style="SlicerStyleDark5" rowHeight="241300"/>
  <slicer name="годы 2" cache="Срез_годы1" caption="годы" style="SlicerStyleDark5" rowHeight="241300"/>
  <slicer name="Годы 3" cache="Срез_Годы2" caption="Годы" style="SlicerStyleDark5" rowHeight="241300"/>
</slicers>
</file>

<file path=xl/tables/table1.xml><?xml version="1.0" encoding="utf-8"?>
<table xmlns="http://schemas.openxmlformats.org/spreadsheetml/2006/main" id="1" name="Таблица1" displayName="Таблица1" ref="A1:J18" totalsRowShown="0" headerRowDxfId="66" headerRowBorderDxfId="65" tableBorderDxfId="64" totalsRowBorderDxfId="63">
  <autoFilter ref="A1:J18"/>
  <tableColumns count="10">
    <tableColumn id="1" name="наименование" dataDxfId="62"/>
    <tableColumn id="2" name="факт 2020г." dataDxfId="61"/>
    <tableColumn id="3" name="факт 2021г." dataDxfId="60"/>
    <tableColumn id="4" name="план 2022г." dataDxfId="59"/>
    <tableColumn id="5" name="доля расходов 2020 год" dataDxfId="58">
      <calculatedColumnFormula>Таблица1[[#This Row],[факт 2020г.]]/$B$17*100</calculatedColumnFormula>
    </tableColumn>
    <tableColumn id="6" name="доля расходов 2021 год" dataDxfId="57">
      <calculatedColumnFormula>Таблица1[[#This Row],[факт 2021г.]]/$C$14*100</calculatedColumnFormula>
    </tableColumn>
    <tableColumn id="7" name="доля расходов 2022 год" dataDxfId="56">
      <calculatedColumnFormula>Таблица1[[#This Row],[план 2022г.]]/$D$14*100</calculatedColumnFormula>
    </tableColumn>
    <tableColumn id="8" name="Столбец1" dataDxfId="55"/>
    <tableColumn id="9" name="Столбец2" dataDxfId="54"/>
    <tableColumn id="10" name="Столбец3" dataDxfId="53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9" name="Таблица19" displayName="Таблица19" ref="A24:L30" totalsRowShown="0" headerRowDxfId="52" dataDxfId="51" tableBorderDxfId="50" headerRowCellStyle="Обычный 2" dataCellStyle="Финансовый">
  <autoFilter ref="A24:L30"/>
  <tableColumns count="12">
    <tableColumn id="1" name="годы" dataDxfId="49"/>
    <tableColumn id="2" name="Общегосударственные вопросы" dataDxfId="48" dataCellStyle="Финансовый"/>
    <tableColumn id="3" name="Нац. оборона" dataDxfId="47" dataCellStyle="Финансовый"/>
    <tableColumn id="4" name="Нац. безопасность " dataDxfId="46" dataCellStyle="Финансовый"/>
    <tableColumn id="5" name="Нац. экономика" dataDxfId="45" dataCellStyle="Финансовый"/>
    <tableColumn id="6" name="ЖКХ" dataDxfId="44" dataCellStyle="Финансовый"/>
    <tableColumn id="7" name="Образование" dataDxfId="43" dataCellStyle="Финансовый"/>
    <tableColumn id="8" name="Культура" dataDxfId="42" dataCellStyle="Финансовый"/>
    <tableColumn id="9" name="Здравоохранение" dataDxfId="41" dataCellStyle="Финансовый"/>
    <tableColumn id="10" name="Социальная политика" dataDxfId="40" dataCellStyle="Финансовый"/>
    <tableColumn id="11" name="Физическая культура " dataDxfId="39" dataCellStyle="Финансовый"/>
    <tableColumn id="12" name="МБ трансферты " dataDxfId="38" dataCellStyle="Финансовый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A1:D4" totalsRowShown="0" headerRowDxfId="31" dataDxfId="29" headerRowBorderDxfId="30" tableBorderDxfId="28" totalsRowBorderDxfId="27">
  <autoFilter ref="A1:D4"/>
  <tableColumns count="4">
    <tableColumn id="1" name="годы" dataDxfId="26"/>
    <tableColumn id="2" name="Налоговые и неналоговые доходы" dataDxfId="25"/>
    <tableColumn id="3" name="Безвозмездные поступления" dataDxfId="24"/>
    <tableColumn id="4" name="сумма (тыс.руб.)" dataDxfId="23">
      <calculatedColumnFormula>B2+C2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96" displayName="Таблица196" ref="A1:L4" totalsRowShown="0" headerRowDxfId="22" dataDxfId="21" tableBorderDxfId="20" headerRowCellStyle="Обычный 2" dataCellStyle="Финансовый">
  <autoFilter ref="A1:L4"/>
  <tableColumns count="12">
    <tableColumn id="1" name="годы" dataDxfId="19"/>
    <tableColumn id="2" name="Общегосударственные вопросы" dataDxfId="18" dataCellStyle="Финансовый"/>
    <tableColumn id="3" name="Нац. оборона" dataDxfId="17" dataCellStyle="Финансовый"/>
    <tableColumn id="4" name="Нац. безопасность " dataDxfId="16" dataCellStyle="Финансовый"/>
    <tableColumn id="5" name="Нац. экономика" dataDxfId="15" dataCellStyle="Финансовый"/>
    <tableColumn id="6" name="ЖКХ" dataDxfId="14" dataCellStyle="Финансовый"/>
    <tableColumn id="7" name="Образование" dataDxfId="13" dataCellStyle="Финансовый"/>
    <tableColumn id="8" name="Культура" dataDxfId="12" dataCellStyle="Финансовый"/>
    <tableColumn id="9" name="Здравоохранение" dataDxfId="11" dataCellStyle="Финансовый"/>
    <tableColumn id="10" name="Социальная политика" dataDxfId="10" dataCellStyle="Финансовый"/>
    <tableColumn id="11" name="Физическая культура " dataDxfId="9" dataCellStyle="Финансовый"/>
    <tableColumn id="12" name="МБ трансферты " dataDxfId="8" dataCellStyle="Финансовый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2" name="Таблица2" displayName="Таблица2" ref="A1:D5" totalsRowShown="0" headerRowDxfId="7" headerRowBorderDxfId="6" tableBorderDxfId="5" totalsRowBorderDxfId="4">
  <autoFilter ref="A1:D5"/>
  <tableColumns count="4">
    <tableColumn id="1" name="годы" dataDxfId="3"/>
    <tableColumn id="2" name="фото" dataDxfId="2"/>
    <tableColumn id="3" name="Объект " dataDxfId="1"/>
    <tableColumn id="4" name="сумма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openxmlformats.org/officeDocument/2006/relationships/table" Target="../tables/table3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E2:Y66"/>
  <sheetViews>
    <sheetView showGridLines="0" tabSelected="1" zoomScale="70" zoomScaleNormal="70" workbookViewId="0">
      <selection activeCell="C38" sqref="C38"/>
    </sheetView>
  </sheetViews>
  <sheetFormatPr defaultRowHeight="15" x14ac:dyDescent="0.25"/>
  <cols>
    <col min="31" max="34" width="9.140625" customWidth="1"/>
  </cols>
  <sheetData>
    <row r="2" spans="14:14" ht="34.5" x14ac:dyDescent="0.25">
      <c r="N2" s="71"/>
    </row>
    <row r="58" spans="5:25" ht="150.75" customHeight="1" x14ac:dyDescent="0.25"/>
    <row r="59" spans="5:25" ht="150.75" customHeight="1" x14ac:dyDescent="0.25"/>
    <row r="60" spans="5:25" ht="30" customHeigh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</row>
    <row r="61" spans="5:25" ht="51" customHeight="1" x14ac:dyDescent="0.25">
      <c r="F61" s="102" t="s">
        <v>32</v>
      </c>
      <c r="G61" s="103"/>
      <c r="H61" s="96" t="s">
        <v>127</v>
      </c>
      <c r="I61" s="97"/>
      <c r="J61" s="97"/>
      <c r="K61" s="97"/>
      <c r="L61" s="97"/>
      <c r="M61" s="97"/>
      <c r="N61" s="97"/>
      <c r="O61" s="97"/>
      <c r="P61" s="97"/>
      <c r="Q61" s="98"/>
      <c r="R61" s="96" t="s">
        <v>129</v>
      </c>
      <c r="S61" s="98"/>
      <c r="T61" s="96" t="s">
        <v>128</v>
      </c>
      <c r="U61" s="97"/>
      <c r="V61" s="97"/>
      <c r="W61" s="97"/>
      <c r="X61" s="97"/>
      <c r="Y61" s="98"/>
    </row>
    <row r="62" spans="5:25" ht="216" customHeight="1" x14ac:dyDescent="0.25">
      <c r="F62" s="93" t="s">
        <v>26</v>
      </c>
      <c r="G62" s="94"/>
      <c r="H62" s="93" t="s">
        <v>123</v>
      </c>
      <c r="I62" s="95"/>
      <c r="J62" s="95"/>
      <c r="K62" s="95"/>
      <c r="L62" s="95"/>
      <c r="M62" s="95"/>
      <c r="N62" s="95"/>
      <c r="O62" s="95"/>
      <c r="P62" s="95"/>
      <c r="Q62" s="94"/>
      <c r="R62" s="93">
        <v>1106.0999999999999</v>
      </c>
      <c r="S62" s="94"/>
      <c r="T62" s="99"/>
      <c r="U62" s="100"/>
      <c r="V62" s="100"/>
      <c r="W62" s="100"/>
      <c r="X62" s="100"/>
      <c r="Y62" s="101"/>
    </row>
    <row r="63" spans="5:25" ht="225.75" customHeight="1" x14ac:dyDescent="0.25">
      <c r="E63" s="80"/>
      <c r="F63" s="93" t="s">
        <v>26</v>
      </c>
      <c r="G63" s="94"/>
      <c r="H63" s="93" t="s">
        <v>124</v>
      </c>
      <c r="I63" s="95"/>
      <c r="J63" s="95"/>
      <c r="K63" s="95"/>
      <c r="L63" s="95"/>
      <c r="M63" s="95"/>
      <c r="N63" s="95"/>
      <c r="O63" s="95"/>
      <c r="P63" s="95"/>
      <c r="Q63" s="94"/>
      <c r="R63" s="93">
        <v>2595.9</v>
      </c>
      <c r="S63" s="94"/>
      <c r="T63" s="99"/>
      <c r="U63" s="100"/>
      <c r="V63" s="100"/>
      <c r="W63" s="100"/>
      <c r="X63" s="100"/>
      <c r="Y63" s="101"/>
    </row>
    <row r="64" spans="5:25" ht="225.75" customHeight="1" x14ac:dyDescent="0.25">
      <c r="F64" s="93" t="s">
        <v>27</v>
      </c>
      <c r="G64" s="94"/>
      <c r="H64" s="93" t="s">
        <v>122</v>
      </c>
      <c r="I64" s="95"/>
      <c r="J64" s="95"/>
      <c r="K64" s="95"/>
      <c r="L64" s="95"/>
      <c r="M64" s="95"/>
      <c r="N64" s="95"/>
      <c r="O64" s="95"/>
      <c r="P64" s="95"/>
      <c r="Q64" s="94"/>
      <c r="R64" s="93">
        <v>2659.8</v>
      </c>
      <c r="S64" s="94"/>
      <c r="T64" s="99"/>
      <c r="U64" s="100"/>
      <c r="V64" s="100"/>
      <c r="W64" s="100"/>
      <c r="X64" s="100"/>
      <c r="Y64" s="101"/>
    </row>
    <row r="65" spans="6:25" ht="225.75" customHeight="1" x14ac:dyDescent="0.25">
      <c r="F65" s="93" t="s">
        <v>28</v>
      </c>
      <c r="G65" s="94"/>
      <c r="H65" s="93" t="s">
        <v>125</v>
      </c>
      <c r="I65" s="95"/>
      <c r="J65" s="95"/>
      <c r="K65" s="95"/>
      <c r="L65" s="95"/>
      <c r="M65" s="95"/>
      <c r="N65" s="95"/>
      <c r="O65" s="95"/>
      <c r="P65" s="95"/>
      <c r="Q65" s="94"/>
      <c r="R65" s="93">
        <v>2590.9</v>
      </c>
      <c r="S65" s="94"/>
      <c r="T65" s="99"/>
      <c r="U65" s="100"/>
      <c r="V65" s="100"/>
      <c r="W65" s="100"/>
      <c r="X65" s="100"/>
      <c r="Y65" s="101"/>
    </row>
    <row r="66" spans="6:25" x14ac:dyDescent="0.25">
      <c r="F66" s="81"/>
      <c r="G66" s="81"/>
      <c r="H66" s="81"/>
      <c r="I66" s="81"/>
      <c r="J66" s="81"/>
      <c r="K66" s="81"/>
      <c r="L66" s="81"/>
      <c r="M66" s="81"/>
      <c r="N66" s="82"/>
      <c r="O66" s="82"/>
    </row>
  </sheetData>
  <autoFilter ref="F61:Y65">
    <filterColumn colId="0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20">
    <mergeCell ref="F61:G61"/>
    <mergeCell ref="F63:G63"/>
    <mergeCell ref="F64:G64"/>
    <mergeCell ref="F65:G65"/>
    <mergeCell ref="F62:G62"/>
    <mergeCell ref="R65:S65"/>
    <mergeCell ref="H65:Q65"/>
    <mergeCell ref="T61:Y61"/>
    <mergeCell ref="T62:Y62"/>
    <mergeCell ref="T63:Y63"/>
    <mergeCell ref="T64:Y64"/>
    <mergeCell ref="T65:Y65"/>
    <mergeCell ref="R64:S64"/>
    <mergeCell ref="H61:Q61"/>
    <mergeCell ref="H62:Q62"/>
    <mergeCell ref="H63:Q63"/>
    <mergeCell ref="H64:Q64"/>
    <mergeCell ref="R61:S61"/>
    <mergeCell ref="R62:S62"/>
    <mergeCell ref="R63:S63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  <drawing r:id="rId2"/>
  <picture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M1" sqref="M1:Q1048576"/>
    </sheetView>
  </sheetViews>
  <sheetFormatPr defaultRowHeight="15" x14ac:dyDescent="0.25"/>
  <cols>
    <col min="1" max="1" width="17.28515625" customWidth="1"/>
    <col min="2" max="2" width="23.28515625" customWidth="1"/>
    <col min="3" max="4" width="11.85546875" customWidth="1"/>
    <col min="5" max="5" width="12.42578125" customWidth="1"/>
    <col min="6" max="6" width="10.85546875" customWidth="1"/>
    <col min="7" max="7" width="11.28515625" customWidth="1"/>
    <col min="13" max="17" width="0" hidden="1" customWidth="1"/>
  </cols>
  <sheetData>
    <row r="1" spans="1:10" ht="45" x14ac:dyDescent="0.25">
      <c r="A1" s="8" t="s">
        <v>18</v>
      </c>
      <c r="B1" s="5" t="s">
        <v>10</v>
      </c>
      <c r="C1" s="5" t="s">
        <v>11</v>
      </c>
      <c r="D1" s="7" t="s">
        <v>12</v>
      </c>
      <c r="E1" s="17" t="s">
        <v>15</v>
      </c>
      <c r="F1" s="17" t="s">
        <v>16</v>
      </c>
      <c r="G1" s="17" t="s">
        <v>17</v>
      </c>
      <c r="H1" s="54" t="s">
        <v>48</v>
      </c>
      <c r="I1" s="54" t="s">
        <v>49</v>
      </c>
      <c r="J1" s="54" t="s">
        <v>50</v>
      </c>
    </row>
    <row r="2" spans="1:10" x14ac:dyDescent="0.25">
      <c r="A2" s="6"/>
      <c r="B2" s="5" t="s">
        <v>10</v>
      </c>
      <c r="C2" s="5" t="s">
        <v>11</v>
      </c>
      <c r="D2" s="5" t="s">
        <v>12</v>
      </c>
      <c r="E2" s="19" t="e">
        <f>Таблица1[[#This Row],[факт 2020г.]]/$B$17*100</f>
        <v>#VALUE!</v>
      </c>
      <c r="F2" s="19" t="e">
        <f>Таблица1[[#This Row],[факт 2021г.]]/$C$14*100</f>
        <v>#VALUE!</v>
      </c>
      <c r="G2" s="19" t="e">
        <f>Таблица1[[#This Row],[план 2022г.]]/$D$14*100</f>
        <v>#VALUE!</v>
      </c>
      <c r="H2" s="52"/>
      <c r="I2" s="52"/>
      <c r="J2" s="52"/>
    </row>
    <row r="3" spans="1:10" ht="25.5" x14ac:dyDescent="0.25">
      <c r="A3" s="3" t="s">
        <v>2</v>
      </c>
      <c r="B3" s="5">
        <v>91294</v>
      </c>
      <c r="C3" s="5">
        <v>104522.6</v>
      </c>
      <c r="D3" s="20">
        <v>127013.8</v>
      </c>
      <c r="E3" s="51">
        <v>10.95</v>
      </c>
      <c r="F3" s="51">
        <v>10.35</v>
      </c>
      <c r="G3" s="51">
        <v>11.78</v>
      </c>
      <c r="H3" s="51"/>
      <c r="I3" s="51"/>
      <c r="J3" s="51"/>
    </row>
    <row r="4" spans="1:10" x14ac:dyDescent="0.25">
      <c r="A4" s="3" t="s">
        <v>7</v>
      </c>
      <c r="B4" s="5">
        <v>3538.7</v>
      </c>
      <c r="C4" s="5">
        <v>3619.6</v>
      </c>
      <c r="D4" s="20">
        <v>0</v>
      </c>
      <c r="E4" s="51">
        <v>0.42</v>
      </c>
      <c r="F4" s="51">
        <v>0.36</v>
      </c>
      <c r="G4" s="51" t="s">
        <v>47</v>
      </c>
      <c r="H4" s="51"/>
      <c r="I4" s="51"/>
      <c r="J4" s="51"/>
    </row>
    <row r="5" spans="1:10" x14ac:dyDescent="0.25">
      <c r="A5" s="4" t="s">
        <v>21</v>
      </c>
      <c r="B5" s="5">
        <v>6223.9</v>
      </c>
      <c r="C5" s="5">
        <v>5486.2</v>
      </c>
      <c r="D5" s="20">
        <v>6671.4</v>
      </c>
      <c r="E5" s="51">
        <v>0.75</v>
      </c>
      <c r="F5" s="51">
        <v>0.54</v>
      </c>
      <c r="G5" s="51">
        <v>0.62</v>
      </c>
      <c r="H5" s="51"/>
      <c r="I5" s="51"/>
      <c r="J5" s="51"/>
    </row>
    <row r="6" spans="1:10" x14ac:dyDescent="0.25">
      <c r="A6" s="2" t="s">
        <v>22</v>
      </c>
      <c r="B6" s="5">
        <v>9543.6</v>
      </c>
      <c r="C6" s="5">
        <v>8795.2999999999993</v>
      </c>
      <c r="D6" s="20">
        <v>29718.5</v>
      </c>
      <c r="E6" s="51">
        <v>1.1399999999999999</v>
      </c>
      <c r="F6" s="51">
        <v>0.87</v>
      </c>
      <c r="G6" s="51">
        <v>2.76</v>
      </c>
      <c r="H6" s="51"/>
      <c r="I6" s="51"/>
      <c r="J6" s="51"/>
    </row>
    <row r="7" spans="1:10" x14ac:dyDescent="0.25">
      <c r="A7" s="2" t="s">
        <v>19</v>
      </c>
      <c r="B7" s="5">
        <v>17833.900000000001</v>
      </c>
      <c r="C7" s="5">
        <v>9368.2999999999993</v>
      </c>
      <c r="D7" s="20">
        <v>6558.5</v>
      </c>
      <c r="E7" s="51">
        <v>2.14</v>
      </c>
      <c r="F7" s="51">
        <v>0.93</v>
      </c>
      <c r="G7" s="51">
        <v>0.61</v>
      </c>
      <c r="H7" s="51"/>
      <c r="I7" s="51"/>
      <c r="J7" s="51"/>
    </row>
    <row r="8" spans="1:10" x14ac:dyDescent="0.25">
      <c r="A8" s="12" t="s">
        <v>3</v>
      </c>
      <c r="B8" s="5">
        <v>481394.2</v>
      </c>
      <c r="C8" s="5">
        <v>582129.4</v>
      </c>
      <c r="D8" s="20">
        <v>642310.5</v>
      </c>
      <c r="E8" s="51">
        <v>57.72</v>
      </c>
      <c r="F8" s="51">
        <v>57.64</v>
      </c>
      <c r="G8" s="51">
        <v>59.55</v>
      </c>
      <c r="H8" s="51"/>
      <c r="I8" s="51"/>
      <c r="J8" s="51"/>
    </row>
    <row r="9" spans="1:10" x14ac:dyDescent="0.25">
      <c r="A9" s="4" t="s">
        <v>4</v>
      </c>
      <c r="B9" s="5">
        <v>41834.300000000003</v>
      </c>
      <c r="C9" s="5">
        <v>46513.4</v>
      </c>
      <c r="D9" s="20">
        <v>47968.7</v>
      </c>
      <c r="E9" s="51">
        <v>5.0199999999999996</v>
      </c>
      <c r="F9" s="51">
        <v>4.6100000000000003</v>
      </c>
      <c r="G9" s="51">
        <v>4.45</v>
      </c>
      <c r="H9" s="51"/>
      <c r="I9" s="51"/>
      <c r="J9" s="51"/>
    </row>
    <row r="10" spans="1:10" x14ac:dyDescent="0.25">
      <c r="A10" s="2" t="s">
        <v>8</v>
      </c>
      <c r="B10" s="5">
        <v>59</v>
      </c>
      <c r="C10" s="5">
        <v>99</v>
      </c>
      <c r="D10" s="20">
        <v>99</v>
      </c>
      <c r="E10" s="51">
        <v>0.01</v>
      </c>
      <c r="F10" s="51">
        <v>0.01</v>
      </c>
      <c r="G10" s="51">
        <v>0.01</v>
      </c>
      <c r="H10" s="51"/>
      <c r="I10" s="51"/>
      <c r="J10" s="51"/>
    </row>
    <row r="11" spans="1:10" x14ac:dyDescent="0.25">
      <c r="A11" s="2" t="s">
        <v>5</v>
      </c>
      <c r="B11" s="5">
        <v>38075.199999999997</v>
      </c>
      <c r="C11" s="5">
        <v>39279.1</v>
      </c>
      <c r="D11" s="20">
        <v>45054.6</v>
      </c>
      <c r="E11" s="51">
        <v>4.57</v>
      </c>
      <c r="F11" s="51">
        <v>3.89</v>
      </c>
      <c r="G11" s="51">
        <v>4.18</v>
      </c>
      <c r="H11" s="51"/>
      <c r="I11" s="51"/>
      <c r="J11" s="51"/>
    </row>
    <row r="12" spans="1:10" x14ac:dyDescent="0.25">
      <c r="A12" s="2" t="s">
        <v>6</v>
      </c>
      <c r="B12" s="5">
        <v>10995.7</v>
      </c>
      <c r="C12" s="5">
        <v>9182.6</v>
      </c>
      <c r="D12" s="20">
        <v>14317.5</v>
      </c>
      <c r="E12" s="51">
        <v>1.32</v>
      </c>
      <c r="F12" s="51">
        <v>0.91</v>
      </c>
      <c r="G12" s="51">
        <v>1.33</v>
      </c>
      <c r="H12" s="51"/>
      <c r="I12" s="51"/>
      <c r="J12" s="51"/>
    </row>
    <row r="13" spans="1:10" x14ac:dyDescent="0.25">
      <c r="A13" s="3" t="s">
        <v>20</v>
      </c>
      <c r="B13" s="5">
        <v>133262.1</v>
      </c>
      <c r="C13" s="5">
        <v>200862.6</v>
      </c>
      <c r="D13" s="20">
        <v>158810.70000000001</v>
      </c>
      <c r="E13" s="51">
        <v>15.98</v>
      </c>
      <c r="F13" s="51">
        <v>19.89</v>
      </c>
      <c r="G13" s="51">
        <v>14.72</v>
      </c>
      <c r="H13" s="51"/>
      <c r="I13" s="51"/>
      <c r="J13" s="51"/>
    </row>
    <row r="14" spans="1:10" x14ac:dyDescent="0.25">
      <c r="A14" s="1" t="s">
        <v>13</v>
      </c>
      <c r="B14" s="13">
        <f>B3+B4+B5+B6+B7+B8+B9+B10+B11+B12+B13</f>
        <v>834054.6</v>
      </c>
      <c r="C14" s="13">
        <f>C3+C4+C5+C6+C7+C8+C9+C10+C11+C12+C13</f>
        <v>1009858.1</v>
      </c>
      <c r="D14" s="13">
        <f>D3+D4+D5+D6+D7+D8+D9+D10+D11+D12+D13</f>
        <v>1078523.2</v>
      </c>
      <c r="E14" s="21">
        <f>Таблица1[[#This Row],[факт 2020г.]]/$B$14*100</f>
        <v>100</v>
      </c>
      <c r="F14" s="21">
        <f>Таблица1[[#This Row],[факт 2021г.]]/$C$14*100</f>
        <v>100</v>
      </c>
      <c r="G14" s="21">
        <f>Таблица1[[#This Row],[план 2022г.]]/$D$14*100</f>
        <v>100</v>
      </c>
      <c r="H14" s="19"/>
      <c r="I14" s="19"/>
      <c r="J14" s="19"/>
    </row>
    <row r="15" spans="1:10" x14ac:dyDescent="0.25">
      <c r="A15" s="2" t="s">
        <v>0</v>
      </c>
      <c r="B15" s="14">
        <v>269382.8</v>
      </c>
      <c r="C15" s="7">
        <v>277200.40000000002</v>
      </c>
      <c r="D15" s="16">
        <v>233395.1</v>
      </c>
      <c r="E15" s="21">
        <f>Таблица1[[#This Row],[факт 2020г.]]/$B$17*100</f>
        <v>29.710095217339799</v>
      </c>
      <c r="F15" s="21">
        <f>Таблица1[[#This Row],[факт 2021г.]]/$C$17*100</f>
        <v>28.213034566006399</v>
      </c>
      <c r="G15" s="21">
        <f>Таблица1[[#This Row],[план 2022г.]]/$D$17*100</f>
        <v>23.126166488906541</v>
      </c>
      <c r="H15" s="19"/>
      <c r="I15" s="19"/>
      <c r="J15" s="19"/>
    </row>
    <row r="16" spans="1:10" x14ac:dyDescent="0.25">
      <c r="A16" s="2" t="s">
        <v>1</v>
      </c>
      <c r="B16" s="15">
        <v>637321.80000000005</v>
      </c>
      <c r="C16" s="7">
        <v>705325.6</v>
      </c>
      <c r="D16" s="16">
        <v>775830.1</v>
      </c>
      <c r="E16" s="21">
        <f>Таблица1[[#This Row],[факт 2020г.]]/$B$17*100</f>
        <v>70.289904782660201</v>
      </c>
      <c r="F16" s="21">
        <f>Таблица1[[#This Row],[факт 2021г.]]/$C$17*100</f>
        <v>71.786965433993601</v>
      </c>
      <c r="G16" s="21">
        <f>Таблица1[[#This Row],[план 2022г.]]/$D$17*100</f>
        <v>76.873833511093466</v>
      </c>
      <c r="H16" s="19"/>
      <c r="I16" s="19"/>
      <c r="J16" s="19"/>
    </row>
    <row r="17" spans="1:17" x14ac:dyDescent="0.25">
      <c r="A17" s="10" t="s">
        <v>14</v>
      </c>
      <c r="B17" s="13">
        <f>B15+B16</f>
        <v>906704.60000000009</v>
      </c>
      <c r="C17" s="13">
        <f>C15+C16</f>
        <v>982526</v>
      </c>
      <c r="D17" s="13">
        <f>D15+D16</f>
        <v>1009225.2</v>
      </c>
      <c r="E17" s="21">
        <f>Таблица1[[#This Row],[факт 2020г.]]/$B$17*100</f>
        <v>100</v>
      </c>
      <c r="F17" s="21">
        <f>Таблица1[[#This Row],[факт 2021г.]]/$C$17*100</f>
        <v>100</v>
      </c>
      <c r="G17" s="21">
        <f>Таблица1[[#This Row],[план 2022г.]]/$D$17*100</f>
        <v>100</v>
      </c>
      <c r="H17" s="19"/>
      <c r="I17" s="19"/>
      <c r="J17" s="19"/>
    </row>
    <row r="18" spans="1:17" ht="30" x14ac:dyDescent="0.25">
      <c r="A18" s="11" t="s">
        <v>9</v>
      </c>
      <c r="B18" s="9">
        <f>B14-B17</f>
        <v>-72650.000000000116</v>
      </c>
      <c r="C18" s="9">
        <f>C14-C17</f>
        <v>27332.099999999977</v>
      </c>
      <c r="D18" s="5">
        <f>D14-D17</f>
        <v>69298</v>
      </c>
      <c r="E18" s="21">
        <f>Таблица1[[#This Row],[факт 2020г.]]/$B$17*100</f>
        <v>-8.0125324168422765</v>
      </c>
      <c r="F18" s="19">
        <f>Таблица1[[#This Row],[факт 2021г.]]/$C$14*100</f>
        <v>2.7065287687448341</v>
      </c>
      <c r="G18" s="19">
        <f>Таблица1[[#This Row],[план 2022г.]]/$D$14*100</f>
        <v>6.4252674397732008</v>
      </c>
      <c r="H18" s="53"/>
      <c r="I18" s="53"/>
      <c r="J18" s="53"/>
    </row>
    <row r="20" spans="1:17" x14ac:dyDescent="0.25">
      <c r="E20" s="18">
        <f>E3+E4+E5+E6+E7+E8+E9+E10+E11+E12+E13</f>
        <v>100.02</v>
      </c>
      <c r="F20" s="18">
        <f>F3+F4+F5+F6+F7+F8+F9+F10+F11+F12+F13</f>
        <v>100</v>
      </c>
      <c r="G20" s="18" t="e">
        <f>G3+G4+G5+G6+G7+G8+G9+G10+G11+G12+G13</f>
        <v>#VALUE!</v>
      </c>
    </row>
    <row r="24" spans="1:17" ht="60" x14ac:dyDescent="0.25">
      <c r="A24" s="46" t="s">
        <v>32</v>
      </c>
      <c r="B24" s="47" t="s">
        <v>2</v>
      </c>
      <c r="C24" s="47" t="s">
        <v>7</v>
      </c>
      <c r="D24" s="48" t="s">
        <v>21</v>
      </c>
      <c r="E24" s="47" t="s">
        <v>22</v>
      </c>
      <c r="F24" s="47" t="s">
        <v>19</v>
      </c>
      <c r="G24" s="49" t="s">
        <v>3</v>
      </c>
      <c r="H24" s="48" t="s">
        <v>4</v>
      </c>
      <c r="I24" s="47" t="s">
        <v>8</v>
      </c>
      <c r="J24" s="47" t="s">
        <v>5</v>
      </c>
      <c r="K24" s="47" t="s">
        <v>6</v>
      </c>
      <c r="L24" s="47" t="s">
        <v>20</v>
      </c>
      <c r="M24" s="44" t="s">
        <v>13</v>
      </c>
      <c r="N24" s="41" t="s">
        <v>0</v>
      </c>
      <c r="O24" s="41" t="s">
        <v>1</v>
      </c>
      <c r="P24" s="43" t="s">
        <v>14</v>
      </c>
      <c r="Q24" s="43" t="s">
        <v>9</v>
      </c>
    </row>
    <row r="25" spans="1:17" x14ac:dyDescent="0.25">
      <c r="A25" s="38" t="s">
        <v>10</v>
      </c>
      <c r="B25" s="40">
        <v>91294</v>
      </c>
      <c r="C25" s="40">
        <v>3538.7</v>
      </c>
      <c r="D25" s="40">
        <v>6223.9</v>
      </c>
      <c r="E25" s="40">
        <v>9543.6</v>
      </c>
      <c r="F25" s="40">
        <v>17833.900000000001</v>
      </c>
      <c r="G25" s="40">
        <v>481394.2</v>
      </c>
      <c r="H25" s="40">
        <v>41834.300000000003</v>
      </c>
      <c r="I25" s="40">
        <v>59</v>
      </c>
      <c r="J25" s="40">
        <v>38075.199999999997</v>
      </c>
      <c r="K25" s="40">
        <v>10995.7</v>
      </c>
      <c r="L25" s="40">
        <v>133262.1</v>
      </c>
      <c r="M25" s="45">
        <f>B25+C25+D25+E25+F25+G25+H25+I25+J25+K25+L25</f>
        <v>834054.6</v>
      </c>
      <c r="N25" s="14">
        <v>269382.8</v>
      </c>
      <c r="O25" s="15">
        <v>637321.80000000005</v>
      </c>
      <c r="P25" s="13">
        <f>N25+O25</f>
        <v>906704.60000000009</v>
      </c>
      <c r="Q25" s="40">
        <f>M25-P25</f>
        <v>-72650.000000000116</v>
      </c>
    </row>
    <row r="26" spans="1:17" x14ac:dyDescent="0.25">
      <c r="A26" s="38" t="s">
        <v>11</v>
      </c>
      <c r="B26" s="40">
        <v>104522.6</v>
      </c>
      <c r="C26" s="40">
        <v>3619.6</v>
      </c>
      <c r="D26" s="40">
        <v>5486.2</v>
      </c>
      <c r="E26" s="40">
        <v>8795.2999999999993</v>
      </c>
      <c r="F26" s="40">
        <v>9368.2999999999993</v>
      </c>
      <c r="G26" s="40">
        <v>582129.4</v>
      </c>
      <c r="H26" s="40">
        <v>46513.4</v>
      </c>
      <c r="I26" s="40">
        <v>99</v>
      </c>
      <c r="J26" s="40">
        <v>39279.1</v>
      </c>
      <c r="K26" s="40">
        <v>9182.6</v>
      </c>
      <c r="L26" s="40">
        <v>200862.6</v>
      </c>
      <c r="M26" s="45">
        <f>B26+C26+D26+E26+F26+G26+H26+I26+J26+K26+L26</f>
        <v>1009858.1</v>
      </c>
      <c r="N26" s="42">
        <v>277200.40000000002</v>
      </c>
      <c r="O26" s="42">
        <v>705325.6</v>
      </c>
      <c r="P26" s="13">
        <f>N26+O26</f>
        <v>982526</v>
      </c>
      <c r="Q26" s="40">
        <f>M26-P26</f>
        <v>27332.099999999977</v>
      </c>
    </row>
    <row r="27" spans="1:17" x14ac:dyDescent="0.25">
      <c r="A27" s="39" t="s">
        <v>12</v>
      </c>
      <c r="B27" s="20">
        <v>127013.8</v>
      </c>
      <c r="C27" s="20">
        <v>0</v>
      </c>
      <c r="D27" s="20">
        <v>6671.4</v>
      </c>
      <c r="E27" s="20">
        <v>29718.5</v>
      </c>
      <c r="F27" s="20">
        <v>6558.5</v>
      </c>
      <c r="G27" s="20">
        <v>642310.5</v>
      </c>
      <c r="H27" s="20">
        <v>47968.7</v>
      </c>
      <c r="I27" s="20">
        <v>99</v>
      </c>
      <c r="J27" s="20">
        <v>45054.6</v>
      </c>
      <c r="K27" s="20">
        <v>14317.5</v>
      </c>
      <c r="L27" s="20">
        <v>158810.70000000001</v>
      </c>
      <c r="M27" s="45">
        <f>B27+C27+D27+E27+F27+G27+H27+I27+J27+K27+L27</f>
        <v>1078523.2</v>
      </c>
      <c r="N27" s="16">
        <v>233395.1</v>
      </c>
      <c r="O27" s="16">
        <v>775830.1</v>
      </c>
      <c r="P27" s="13">
        <f>N27+O27</f>
        <v>1009225.2</v>
      </c>
      <c r="Q27" s="40">
        <f>M27-P27</f>
        <v>69298</v>
      </c>
    </row>
    <row r="28" spans="1:17" ht="30" x14ac:dyDescent="0.25">
      <c r="A28" s="57" t="s">
        <v>15</v>
      </c>
      <c r="B28" s="55">
        <v>10.95</v>
      </c>
      <c r="C28" s="55">
        <v>0.42</v>
      </c>
      <c r="D28" s="55">
        <v>0.75</v>
      </c>
      <c r="E28" s="55">
        <v>1.1399999999999999</v>
      </c>
      <c r="F28" s="55">
        <v>2.14</v>
      </c>
      <c r="G28" s="55">
        <v>57.72</v>
      </c>
      <c r="H28" s="55">
        <v>5.0199999999999996</v>
      </c>
      <c r="I28" s="55">
        <v>0.01</v>
      </c>
      <c r="J28" s="55">
        <v>4.57</v>
      </c>
      <c r="K28" s="55">
        <v>1.32</v>
      </c>
      <c r="L28" s="55">
        <v>15.98</v>
      </c>
    </row>
    <row r="29" spans="1:17" ht="30" x14ac:dyDescent="0.25">
      <c r="A29" s="57" t="s">
        <v>16</v>
      </c>
      <c r="B29" s="55">
        <v>10.35</v>
      </c>
      <c r="C29" s="55">
        <v>0.36</v>
      </c>
      <c r="D29" s="55">
        <v>0.54</v>
      </c>
      <c r="E29" s="55">
        <v>0.87</v>
      </c>
      <c r="F29" s="55">
        <v>0.93</v>
      </c>
      <c r="G29" s="55">
        <v>57.64</v>
      </c>
      <c r="H29" s="55">
        <v>4.6100000000000003</v>
      </c>
      <c r="I29" s="55">
        <v>0.01</v>
      </c>
      <c r="J29" s="55">
        <v>3.89</v>
      </c>
      <c r="K29" s="55">
        <v>0.91</v>
      </c>
      <c r="L29" s="55">
        <v>19.89</v>
      </c>
    </row>
    <row r="30" spans="1:17" ht="30" x14ac:dyDescent="0.25">
      <c r="A30" s="57" t="s">
        <v>17</v>
      </c>
      <c r="B30" s="56">
        <v>11.78</v>
      </c>
      <c r="C30" s="56" t="s">
        <v>47</v>
      </c>
      <c r="D30" s="56">
        <v>0.62</v>
      </c>
      <c r="E30" s="56">
        <v>2.76</v>
      </c>
      <c r="F30" s="56">
        <v>0.61</v>
      </c>
      <c r="G30" s="56">
        <v>59.55</v>
      </c>
      <c r="H30" s="56">
        <v>4.45</v>
      </c>
      <c r="I30" s="56">
        <v>0.01</v>
      </c>
      <c r="J30" s="56">
        <v>4.18</v>
      </c>
      <c r="K30" s="56">
        <v>1.33</v>
      </c>
      <c r="L30" s="56">
        <v>14.72</v>
      </c>
    </row>
    <row r="36" spans="1:1" x14ac:dyDescent="0.25">
      <c r="A36" s="23"/>
    </row>
    <row r="37" spans="1:1" x14ac:dyDescent="0.25">
      <c r="A37" s="24"/>
    </row>
    <row r="38" spans="1:1" x14ac:dyDescent="0.25">
      <c r="A38" s="25"/>
    </row>
    <row r="39" spans="1:1" x14ac:dyDescent="0.25">
      <c r="A39" s="23"/>
    </row>
    <row r="40" spans="1:1" x14ac:dyDescent="0.25">
      <c r="A40" s="24"/>
    </row>
    <row r="41" spans="1:1" x14ac:dyDescent="0.25">
      <c r="A41" s="25"/>
    </row>
    <row r="42" spans="1:1" x14ac:dyDescent="0.25">
      <c r="A42" s="23"/>
    </row>
    <row r="43" spans="1:1" x14ac:dyDescent="0.25">
      <c r="A43" s="24"/>
    </row>
    <row r="44" spans="1:1" x14ac:dyDescent="0.25">
      <c r="A44" s="25"/>
    </row>
    <row r="45" spans="1:1" x14ac:dyDescent="0.25">
      <c r="A45" s="23"/>
    </row>
    <row r="46" spans="1:1" x14ac:dyDescent="0.25">
      <c r="A46" s="24"/>
    </row>
    <row r="47" spans="1:1" x14ac:dyDescent="0.25">
      <c r="A47" s="25"/>
    </row>
    <row r="48" spans="1:1" x14ac:dyDescent="0.25">
      <c r="A48" s="23"/>
    </row>
    <row r="49" spans="1:1" x14ac:dyDescent="0.25">
      <c r="A49" s="24"/>
    </row>
    <row r="50" spans="1:1" x14ac:dyDescent="0.25">
      <c r="A50" s="25"/>
    </row>
    <row r="51" spans="1:1" x14ac:dyDescent="0.25">
      <c r="A51" s="23"/>
    </row>
    <row r="52" spans="1:1" x14ac:dyDescent="0.25">
      <c r="A52" s="24"/>
    </row>
    <row r="53" spans="1:1" x14ac:dyDescent="0.25">
      <c r="A53" s="25"/>
    </row>
    <row r="54" spans="1:1" x14ac:dyDescent="0.25">
      <c r="A54" s="23"/>
    </row>
    <row r="55" spans="1:1" x14ac:dyDescent="0.25">
      <c r="A55" s="24"/>
    </row>
    <row r="56" spans="1:1" x14ac:dyDescent="0.25">
      <c r="A56" s="25"/>
    </row>
    <row r="57" spans="1:1" x14ac:dyDescent="0.25">
      <c r="A57" s="23"/>
    </row>
    <row r="58" spans="1:1" x14ac:dyDescent="0.25">
      <c r="A58" s="24"/>
    </row>
    <row r="59" spans="1:1" x14ac:dyDescent="0.25">
      <c r="A59" s="25"/>
    </row>
    <row r="60" spans="1:1" x14ac:dyDescent="0.25">
      <c r="A60" s="23"/>
    </row>
    <row r="61" spans="1:1" x14ac:dyDescent="0.25">
      <c r="A61" s="24"/>
    </row>
    <row r="62" spans="1:1" x14ac:dyDescent="0.25">
      <c r="A62" s="25"/>
    </row>
    <row r="63" spans="1:1" x14ac:dyDescent="0.25">
      <c r="A63" s="23"/>
    </row>
    <row r="64" spans="1:1" x14ac:dyDescent="0.25">
      <c r="A64" s="24"/>
    </row>
    <row r="65" spans="1:1" x14ac:dyDescent="0.25">
      <c r="A65" s="25"/>
    </row>
    <row r="66" spans="1:1" x14ac:dyDescent="0.25">
      <c r="A66" s="23"/>
    </row>
    <row r="67" spans="1:1" x14ac:dyDescent="0.25">
      <c r="A67" s="24"/>
    </row>
    <row r="68" spans="1:1" x14ac:dyDescent="0.25">
      <c r="A68" s="25"/>
    </row>
    <row r="69" spans="1:1" x14ac:dyDescent="0.25">
      <c r="A69" s="23"/>
    </row>
    <row r="70" spans="1:1" x14ac:dyDescent="0.25">
      <c r="A70" s="24"/>
    </row>
    <row r="71" spans="1:1" x14ac:dyDescent="0.25">
      <c r="A71" s="25"/>
    </row>
    <row r="72" spans="1:1" x14ac:dyDescent="0.25">
      <c r="A72" s="23"/>
    </row>
    <row r="73" spans="1:1" x14ac:dyDescent="0.25">
      <c r="A73" s="24"/>
    </row>
    <row r="74" spans="1:1" x14ac:dyDescent="0.25">
      <c r="A74" s="25"/>
    </row>
    <row r="75" spans="1:1" x14ac:dyDescent="0.25">
      <c r="A75" s="23"/>
    </row>
    <row r="76" spans="1:1" x14ac:dyDescent="0.25">
      <c r="A76" s="24"/>
    </row>
    <row r="77" spans="1:1" x14ac:dyDescent="0.25">
      <c r="A77" s="25"/>
    </row>
    <row r="78" spans="1:1" x14ac:dyDescent="0.25">
      <c r="A78" s="23"/>
    </row>
    <row r="79" spans="1:1" x14ac:dyDescent="0.25">
      <c r="A79" s="24"/>
    </row>
    <row r="80" spans="1:1" x14ac:dyDescent="0.25">
      <c r="A80" s="25"/>
    </row>
    <row r="81" spans="1:1" x14ac:dyDescent="0.25">
      <c r="A81" s="23"/>
    </row>
    <row r="82" spans="1:1" x14ac:dyDescent="0.25">
      <c r="A82" s="24"/>
    </row>
    <row r="83" spans="1:1" x14ac:dyDescent="0.25">
      <c r="A83" s="25"/>
    </row>
    <row r="84" spans="1:1" x14ac:dyDescent="0.25">
      <c r="A84" s="23"/>
    </row>
    <row r="85" spans="1:1" x14ac:dyDescent="0.25">
      <c r="A85" s="24"/>
    </row>
    <row r="86" spans="1:1" x14ac:dyDescent="0.25">
      <c r="A86" s="25"/>
    </row>
    <row r="87" spans="1:1" x14ac:dyDescent="0.25">
      <c r="A87" s="23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14" sqref="C14"/>
    </sheetView>
  </sheetViews>
  <sheetFormatPr defaultRowHeight="15" x14ac:dyDescent="0.25"/>
  <cols>
    <col min="1" max="1" width="13.7109375" customWidth="1"/>
    <col min="2" max="2" width="9.42578125" bestFit="1" customWidth="1"/>
    <col min="3" max="3" width="13.42578125" bestFit="1" customWidth="1"/>
    <col min="4" max="4" width="11.7109375" bestFit="1" customWidth="1"/>
    <col min="5" max="5" width="8.5703125" bestFit="1" customWidth="1"/>
    <col min="6" max="6" width="13.28515625" bestFit="1" customWidth="1"/>
    <col min="7" max="7" width="9.85546875" bestFit="1" customWidth="1"/>
    <col min="8" max="8" width="13.140625" bestFit="1" customWidth="1"/>
    <col min="9" max="9" width="11.85546875" bestFit="1" customWidth="1"/>
    <col min="10" max="10" width="11.7109375" bestFit="1" customWidth="1"/>
    <col min="11" max="11" width="12.7109375" bestFit="1" customWidth="1"/>
  </cols>
  <sheetData>
    <row r="1" spans="1:11" x14ac:dyDescent="0.25">
      <c r="A1" s="22" t="s">
        <v>32</v>
      </c>
      <c r="B1" t="s">
        <v>126</v>
      </c>
    </row>
    <row r="3" spans="1:11" ht="45" x14ac:dyDescent="0.25">
      <c r="A3" s="72" t="s">
        <v>57</v>
      </c>
      <c r="B3" s="72" t="s">
        <v>58</v>
      </c>
      <c r="C3" s="72" t="s">
        <v>59</v>
      </c>
      <c r="D3" s="72" t="s">
        <v>60</v>
      </c>
      <c r="E3" s="72" t="s">
        <v>61</v>
      </c>
      <c r="F3" s="72" t="s">
        <v>62</v>
      </c>
      <c r="G3" s="72" t="s">
        <v>63</v>
      </c>
      <c r="H3" s="72" t="s">
        <v>64</v>
      </c>
      <c r="I3" s="72" t="s">
        <v>65</v>
      </c>
      <c r="J3" s="72" t="s">
        <v>66</v>
      </c>
      <c r="K3" s="72" t="s">
        <v>67</v>
      </c>
    </row>
    <row r="4" spans="1:11" x14ac:dyDescent="0.25">
      <c r="A4" s="59">
        <v>322830.40000000002</v>
      </c>
      <c r="B4" s="59">
        <v>7158.2999999999993</v>
      </c>
      <c r="C4" s="59">
        <v>18381.5</v>
      </c>
      <c r="D4" s="59">
        <v>48057.4</v>
      </c>
      <c r="E4" s="59">
        <v>33760.699999999997</v>
      </c>
      <c r="F4" s="59">
        <v>1705834.1</v>
      </c>
      <c r="G4" s="59">
        <v>136316.40000000002</v>
      </c>
      <c r="H4" s="59">
        <v>257</v>
      </c>
      <c r="I4" s="59">
        <v>122408.9</v>
      </c>
      <c r="J4" s="59">
        <v>34495.800000000003</v>
      </c>
      <c r="K4" s="59">
        <v>492935.4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E30" sqref="E30"/>
    </sheetView>
  </sheetViews>
  <sheetFormatPr defaultRowHeight="15" x14ac:dyDescent="0.25"/>
  <cols>
    <col min="1" max="1" width="17.28515625" style="61" customWidth="1"/>
    <col min="2" max="2" width="13.42578125" style="61" customWidth="1"/>
    <col min="3" max="3" width="16" style="61" customWidth="1"/>
    <col min="4" max="8" width="20.140625" style="61" customWidth="1"/>
    <col min="9" max="9" width="48.7109375" bestFit="1" customWidth="1"/>
  </cols>
  <sheetData>
    <row r="1" spans="1:8" ht="38.25" x14ac:dyDescent="0.25">
      <c r="A1" s="32" t="s">
        <v>32</v>
      </c>
      <c r="B1" s="30" t="s">
        <v>0</v>
      </c>
      <c r="C1" s="30" t="s">
        <v>1</v>
      </c>
      <c r="D1" s="31" t="s">
        <v>31</v>
      </c>
    </row>
    <row r="2" spans="1:8" x14ac:dyDescent="0.25">
      <c r="A2" s="33" t="s">
        <v>10</v>
      </c>
      <c r="B2" s="27">
        <v>269382.8</v>
      </c>
      <c r="C2" s="28">
        <v>637321.80000000005</v>
      </c>
      <c r="D2" s="34">
        <f>B2+C2</f>
        <v>906704.60000000009</v>
      </c>
    </row>
    <row r="3" spans="1:8" x14ac:dyDescent="0.25">
      <c r="A3" s="33" t="s">
        <v>11</v>
      </c>
      <c r="B3" s="29">
        <v>277200.40000000002</v>
      </c>
      <c r="C3" s="29">
        <v>705325.6</v>
      </c>
      <c r="D3" s="34">
        <f>B3+C3</f>
        <v>982526</v>
      </c>
    </row>
    <row r="4" spans="1:8" x14ac:dyDescent="0.25">
      <c r="A4" s="35" t="s">
        <v>12</v>
      </c>
      <c r="B4" s="36">
        <v>233395.1</v>
      </c>
      <c r="C4" s="36">
        <v>775830.1</v>
      </c>
      <c r="D4" s="37">
        <f>B4+C4</f>
        <v>1009225.2</v>
      </c>
    </row>
    <row r="6" spans="1:8" ht="30" x14ac:dyDescent="0.25">
      <c r="A6" s="73" t="s">
        <v>25</v>
      </c>
    </row>
    <row r="7" spans="1:8" ht="60" x14ac:dyDescent="0.25">
      <c r="A7" s="61" t="s">
        <v>33</v>
      </c>
      <c r="D7" s="61" t="s">
        <v>34</v>
      </c>
      <c r="G7" s="61" t="s">
        <v>35</v>
      </c>
      <c r="H7" s="61" t="s">
        <v>36</v>
      </c>
    </row>
    <row r="8" spans="1:8" x14ac:dyDescent="0.25">
      <c r="A8" s="61">
        <v>906704.60000000009</v>
      </c>
      <c r="B8" s="61">
        <v>982526</v>
      </c>
      <c r="C8" s="61">
        <v>1009225.2</v>
      </c>
      <c r="D8" s="61">
        <v>906704.60000000009</v>
      </c>
      <c r="E8" s="61">
        <v>982526</v>
      </c>
      <c r="F8" s="61">
        <v>1009225.2</v>
      </c>
    </row>
    <row r="9" spans="1:8" x14ac:dyDescent="0.25">
      <c r="A9" s="74">
        <v>269382.8</v>
      </c>
      <c r="B9" s="74">
        <v>277200.40000000002</v>
      </c>
      <c r="C9" s="74">
        <v>233395.1</v>
      </c>
      <c r="D9" s="74">
        <v>637321.80000000005</v>
      </c>
      <c r="E9" s="74">
        <v>705325.6</v>
      </c>
      <c r="F9" s="74">
        <v>775830.1</v>
      </c>
      <c r="G9" s="74">
        <v>779978.29999999993</v>
      </c>
      <c r="H9" s="74">
        <v>2118477.5</v>
      </c>
    </row>
    <row r="11" spans="1:8" ht="45" x14ac:dyDescent="0.25">
      <c r="A11" s="73" t="s">
        <v>23</v>
      </c>
      <c r="B11" s="61" t="s">
        <v>55</v>
      </c>
      <c r="C11" s="61" t="s">
        <v>56</v>
      </c>
    </row>
    <row r="12" spans="1:8" x14ac:dyDescent="0.25">
      <c r="A12" s="75" t="s">
        <v>11</v>
      </c>
      <c r="B12" s="76">
        <v>277200.40000000002</v>
      </c>
      <c r="C12" s="76">
        <v>705325.6</v>
      </c>
    </row>
    <row r="13" spans="1:8" x14ac:dyDescent="0.25">
      <c r="A13" s="75" t="s">
        <v>24</v>
      </c>
      <c r="B13" s="76">
        <v>277200.40000000002</v>
      </c>
      <c r="C13" s="76">
        <v>705325.6</v>
      </c>
    </row>
    <row r="17" spans="1:4" ht="45" x14ac:dyDescent="0.25">
      <c r="A17" s="73" t="s">
        <v>23</v>
      </c>
      <c r="B17" s="61" t="s">
        <v>55</v>
      </c>
      <c r="C17" s="61" t="s">
        <v>56</v>
      </c>
    </row>
    <row r="18" spans="1:4" x14ac:dyDescent="0.25">
      <c r="A18" s="75" t="s">
        <v>12</v>
      </c>
      <c r="B18" s="74">
        <v>233395.1</v>
      </c>
      <c r="C18" s="74">
        <v>775830.1</v>
      </c>
    </row>
    <row r="19" spans="1:4" x14ac:dyDescent="0.25">
      <c r="A19" s="75" t="s">
        <v>10</v>
      </c>
      <c r="B19" s="74">
        <v>269382.8</v>
      </c>
      <c r="C19" s="74">
        <v>637321.80000000005</v>
      </c>
    </row>
    <row r="20" spans="1:4" x14ac:dyDescent="0.25">
      <c r="A20" s="75" t="s">
        <v>11</v>
      </c>
      <c r="B20" s="74">
        <v>277200.40000000002</v>
      </c>
      <c r="C20" s="74">
        <v>705325.6</v>
      </c>
    </row>
    <row r="21" spans="1:4" x14ac:dyDescent="0.25">
      <c r="A21" s="75" t="s">
        <v>24</v>
      </c>
      <c r="B21" s="74">
        <v>779978.3</v>
      </c>
      <c r="C21" s="74">
        <v>2118477.5</v>
      </c>
    </row>
    <row r="22" spans="1:4" x14ac:dyDescent="0.25">
      <c r="D22" s="50"/>
    </row>
    <row r="23" spans="1:4" x14ac:dyDescent="0.25">
      <c r="D23" s="77"/>
    </row>
    <row r="24" spans="1:4" x14ac:dyDescent="0.25">
      <c r="D24" s="77"/>
    </row>
    <row r="25" spans="1:4" x14ac:dyDescent="0.25">
      <c r="D25" s="77"/>
    </row>
  </sheetData>
  <pageMargins left="0.7" right="0.7" top="0.75" bottom="0.75" header="0.3" footer="0.3"/>
  <pageSetup paperSize="9" orientation="portrait"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H23" sqref="H23"/>
    </sheetView>
  </sheetViews>
  <sheetFormatPr defaultRowHeight="15" x14ac:dyDescent="0.25"/>
  <cols>
    <col min="1" max="1" width="18.140625" customWidth="1"/>
    <col min="2" max="2" width="31" customWidth="1"/>
    <col min="3" max="5" width="23" customWidth="1"/>
    <col min="6" max="6" width="11.85546875" customWidth="1"/>
    <col min="7" max="12" width="18.140625" customWidth="1"/>
    <col min="13" max="13" width="51.85546875" customWidth="1"/>
    <col min="14" max="33" width="47" bestFit="1" customWidth="1"/>
    <col min="34" max="34" width="51.7109375" bestFit="1" customWidth="1"/>
    <col min="35" max="35" width="33.42578125" bestFit="1" customWidth="1"/>
    <col min="36" max="36" width="38.5703125" bestFit="1" customWidth="1"/>
    <col min="37" max="37" width="35.85546875" bestFit="1" customWidth="1"/>
    <col min="38" max="38" width="24.85546875" bestFit="1" customWidth="1"/>
    <col min="39" max="39" width="33.28515625" bestFit="1" customWidth="1"/>
    <col min="40" max="40" width="29.28515625" bestFit="1" customWidth="1"/>
    <col min="41" max="41" width="38" bestFit="1" customWidth="1"/>
    <col min="42" max="42" width="41.28515625" bestFit="1" customWidth="1"/>
    <col min="43" max="43" width="36.28515625" bestFit="1" customWidth="1"/>
    <col min="44" max="44" width="41.140625" bestFit="1" customWidth="1"/>
  </cols>
  <sheetData>
    <row r="1" spans="1:12" ht="25.5" x14ac:dyDescent="0.25">
      <c r="A1" s="46" t="s">
        <v>32</v>
      </c>
      <c r="B1" s="47" t="s">
        <v>2</v>
      </c>
      <c r="C1" s="47" t="s">
        <v>7</v>
      </c>
      <c r="D1" s="48" t="s">
        <v>21</v>
      </c>
      <c r="E1" s="47" t="s">
        <v>22</v>
      </c>
      <c r="F1" s="47" t="s">
        <v>19</v>
      </c>
      <c r="G1" s="49" t="s">
        <v>3</v>
      </c>
      <c r="H1" s="48" t="s">
        <v>4</v>
      </c>
      <c r="I1" s="47" t="s">
        <v>8</v>
      </c>
      <c r="J1" s="47" t="s">
        <v>5</v>
      </c>
      <c r="K1" s="47" t="s">
        <v>6</v>
      </c>
      <c r="L1" s="47" t="s">
        <v>20</v>
      </c>
    </row>
    <row r="2" spans="1:12" ht="30" x14ac:dyDescent="0.25">
      <c r="A2" s="57" t="s">
        <v>15</v>
      </c>
      <c r="B2" s="55">
        <v>10.95</v>
      </c>
      <c r="C2" s="55">
        <v>0.42</v>
      </c>
      <c r="D2" s="55">
        <v>0.75</v>
      </c>
      <c r="E2" s="55">
        <v>1.1399999999999999</v>
      </c>
      <c r="F2" s="55">
        <v>2.14</v>
      </c>
      <c r="G2" s="55">
        <v>57.72</v>
      </c>
      <c r="H2" s="55">
        <v>5.0199999999999996</v>
      </c>
      <c r="I2" s="55">
        <v>0.01</v>
      </c>
      <c r="J2" s="55">
        <v>4.57</v>
      </c>
      <c r="K2" s="55">
        <v>1.32</v>
      </c>
      <c r="L2" s="55">
        <v>15.98</v>
      </c>
    </row>
    <row r="3" spans="1:12" ht="30" x14ac:dyDescent="0.25">
      <c r="A3" s="57" t="s">
        <v>16</v>
      </c>
      <c r="B3" s="55">
        <v>10.35</v>
      </c>
      <c r="C3" s="55">
        <v>0.36</v>
      </c>
      <c r="D3" s="55">
        <v>0.54</v>
      </c>
      <c r="E3" s="55">
        <v>0.87</v>
      </c>
      <c r="F3" s="55">
        <v>0.93</v>
      </c>
      <c r="G3" s="55">
        <v>57.64</v>
      </c>
      <c r="H3" s="55">
        <v>4.6100000000000003</v>
      </c>
      <c r="I3" s="55">
        <v>0.01</v>
      </c>
      <c r="J3" s="55">
        <v>3.89</v>
      </c>
      <c r="K3" s="55">
        <v>0.91</v>
      </c>
      <c r="L3" s="55">
        <v>19.89</v>
      </c>
    </row>
    <row r="4" spans="1:12" ht="30" x14ac:dyDescent="0.25">
      <c r="A4" s="57" t="s">
        <v>17</v>
      </c>
      <c r="B4" s="56">
        <v>11.78</v>
      </c>
      <c r="C4" s="56" t="s">
        <v>47</v>
      </c>
      <c r="D4" s="56">
        <v>0.62</v>
      </c>
      <c r="E4" s="56">
        <v>2.76</v>
      </c>
      <c r="F4" s="56">
        <v>0.61</v>
      </c>
      <c r="G4" s="56">
        <v>59.55</v>
      </c>
      <c r="H4" s="56">
        <v>4.45</v>
      </c>
      <c r="I4" s="56">
        <v>0.01</v>
      </c>
      <c r="J4" s="56">
        <v>4.18</v>
      </c>
      <c r="K4" s="56">
        <v>1.33</v>
      </c>
      <c r="L4" s="56">
        <v>14.72</v>
      </c>
    </row>
    <row r="7" spans="1:12" x14ac:dyDescent="0.25">
      <c r="A7" s="22" t="s">
        <v>23</v>
      </c>
      <c r="B7" t="s">
        <v>37</v>
      </c>
      <c r="C7" t="s">
        <v>51</v>
      </c>
      <c r="D7" t="s">
        <v>38</v>
      </c>
      <c r="E7" t="s">
        <v>39</v>
      </c>
      <c r="F7" t="s">
        <v>40</v>
      </c>
      <c r="G7" t="s">
        <v>41</v>
      </c>
      <c r="H7" t="s">
        <v>42</v>
      </c>
      <c r="I7" t="s">
        <v>43</v>
      </c>
      <c r="J7" t="s">
        <v>44</v>
      </c>
      <c r="K7" t="s">
        <v>45</v>
      </c>
      <c r="L7" t="s">
        <v>46</v>
      </c>
    </row>
    <row r="8" spans="1:12" x14ac:dyDescent="0.25">
      <c r="A8" s="23" t="s">
        <v>15</v>
      </c>
      <c r="B8" s="26">
        <v>10.95</v>
      </c>
      <c r="C8" s="26">
        <v>1</v>
      </c>
      <c r="D8" s="26">
        <v>0.75</v>
      </c>
      <c r="E8" s="26">
        <v>1.1399999999999999</v>
      </c>
      <c r="F8" s="26">
        <v>2.14</v>
      </c>
      <c r="G8" s="26">
        <v>57.72</v>
      </c>
      <c r="H8" s="26">
        <v>5.0199999999999996</v>
      </c>
      <c r="I8" s="26">
        <v>0.01</v>
      </c>
      <c r="J8" s="26">
        <v>4.57</v>
      </c>
      <c r="K8" s="26">
        <v>1.32</v>
      </c>
      <c r="L8" s="26">
        <v>15.98</v>
      </c>
    </row>
    <row r="9" spans="1:12" x14ac:dyDescent="0.25">
      <c r="A9" s="23" t="s">
        <v>16</v>
      </c>
      <c r="B9" s="26">
        <v>10.35</v>
      </c>
      <c r="C9" s="26">
        <v>1</v>
      </c>
      <c r="D9" s="26">
        <v>0.54</v>
      </c>
      <c r="E9" s="26">
        <v>0.87</v>
      </c>
      <c r="F9" s="26">
        <v>0.93</v>
      </c>
      <c r="G9" s="26">
        <v>57.64</v>
      </c>
      <c r="H9" s="26">
        <v>4.6100000000000003</v>
      </c>
      <c r="I9" s="26">
        <v>0.01</v>
      </c>
      <c r="J9" s="26">
        <v>3.89</v>
      </c>
      <c r="K9" s="26">
        <v>0.91</v>
      </c>
      <c r="L9" s="26">
        <v>19.89</v>
      </c>
    </row>
    <row r="10" spans="1:12" x14ac:dyDescent="0.25">
      <c r="A10" s="23" t="s">
        <v>17</v>
      </c>
      <c r="B10" s="26">
        <v>11.78</v>
      </c>
      <c r="C10" s="26">
        <v>1</v>
      </c>
      <c r="D10" s="26">
        <v>0.62</v>
      </c>
      <c r="E10" s="26">
        <v>2.76</v>
      </c>
      <c r="F10" s="26">
        <v>0.61</v>
      </c>
      <c r="G10" s="26">
        <v>59.55</v>
      </c>
      <c r="H10" s="26">
        <v>4.45</v>
      </c>
      <c r="I10" s="26">
        <v>0.01</v>
      </c>
      <c r="J10" s="26">
        <v>4.18</v>
      </c>
      <c r="K10" s="26">
        <v>1.33</v>
      </c>
      <c r="L10" s="26">
        <v>14.72</v>
      </c>
    </row>
    <row r="11" spans="1:12" x14ac:dyDescent="0.25">
      <c r="A11" s="23" t="s">
        <v>24</v>
      </c>
      <c r="B11" s="26">
        <v>33.08</v>
      </c>
      <c r="C11" s="26">
        <v>3</v>
      </c>
      <c r="D11" s="26">
        <v>1.9100000000000001</v>
      </c>
      <c r="E11" s="26">
        <v>4.7699999999999996</v>
      </c>
      <c r="F11" s="26">
        <v>3.68</v>
      </c>
      <c r="G11" s="26">
        <v>174.91</v>
      </c>
      <c r="H11" s="26">
        <v>14.079999999999998</v>
      </c>
      <c r="I11" s="26">
        <v>0.03</v>
      </c>
      <c r="J11" s="26">
        <v>12.64</v>
      </c>
      <c r="K11" s="26">
        <v>3.56</v>
      </c>
      <c r="L11" s="26">
        <v>50.59</v>
      </c>
    </row>
    <row r="16" spans="1:12" x14ac:dyDescent="0.25">
      <c r="C16" s="22" t="s">
        <v>25</v>
      </c>
    </row>
    <row r="17" spans="2:6" x14ac:dyDescent="0.25">
      <c r="B17" s="22" t="s">
        <v>52</v>
      </c>
      <c r="C17" t="s">
        <v>15</v>
      </c>
      <c r="D17" t="s">
        <v>16</v>
      </c>
      <c r="E17" t="s">
        <v>17</v>
      </c>
      <c r="F17" t="s">
        <v>24</v>
      </c>
    </row>
    <row r="18" spans="2:6" x14ac:dyDescent="0.25">
      <c r="B18" s="23" t="s">
        <v>2</v>
      </c>
      <c r="C18" s="58">
        <v>10.95</v>
      </c>
      <c r="D18" s="58">
        <v>10.35</v>
      </c>
      <c r="E18" s="58">
        <v>11.78</v>
      </c>
      <c r="F18" s="58">
        <v>33.08</v>
      </c>
    </row>
    <row r="19" spans="2:6" x14ac:dyDescent="0.25">
      <c r="B19" s="23" t="s">
        <v>7</v>
      </c>
      <c r="C19" s="58">
        <v>1</v>
      </c>
      <c r="D19" s="58">
        <v>1</v>
      </c>
      <c r="E19" s="58">
        <v>1</v>
      </c>
      <c r="F19" s="58">
        <v>3</v>
      </c>
    </row>
    <row r="20" spans="2:6" x14ac:dyDescent="0.25">
      <c r="B20" s="23" t="s">
        <v>21</v>
      </c>
      <c r="C20" s="58">
        <v>0.75</v>
      </c>
      <c r="D20" s="58">
        <v>0.54</v>
      </c>
      <c r="E20" s="58">
        <v>0.62</v>
      </c>
      <c r="F20" s="58">
        <v>1.9100000000000001</v>
      </c>
    </row>
    <row r="21" spans="2:6" x14ac:dyDescent="0.25">
      <c r="B21" s="23" t="s">
        <v>54</v>
      </c>
      <c r="C21" s="58">
        <v>2.14</v>
      </c>
      <c r="D21" s="58">
        <v>0.93</v>
      </c>
      <c r="E21" s="58">
        <v>0.61</v>
      </c>
      <c r="F21" s="58">
        <v>3.68</v>
      </c>
    </row>
    <row r="22" spans="2:6" x14ac:dyDescent="0.25">
      <c r="B22" s="23" t="s">
        <v>53</v>
      </c>
      <c r="C22" s="58">
        <v>1.1399999999999999</v>
      </c>
      <c r="D22" s="58">
        <v>0.87</v>
      </c>
      <c r="E22" s="58">
        <v>2.76</v>
      </c>
      <c r="F22" s="58">
        <v>4.7699999999999996</v>
      </c>
    </row>
    <row r="23" spans="2:6" x14ac:dyDescent="0.25">
      <c r="B23" s="23" t="s">
        <v>4</v>
      </c>
      <c r="C23" s="58">
        <v>5.0199999999999996</v>
      </c>
      <c r="D23" s="58">
        <v>4.6100000000000003</v>
      </c>
      <c r="E23" s="58">
        <v>4.45</v>
      </c>
      <c r="F23" s="58">
        <v>14.079999999999998</v>
      </c>
    </row>
    <row r="24" spans="2:6" x14ac:dyDescent="0.25">
      <c r="B24" s="23" t="s">
        <v>3</v>
      </c>
      <c r="C24" s="58">
        <v>57.72</v>
      </c>
      <c r="D24" s="58">
        <v>57.64</v>
      </c>
      <c r="E24" s="58">
        <v>59.55</v>
      </c>
      <c r="F24" s="58">
        <v>174.91</v>
      </c>
    </row>
    <row r="25" spans="2:6" x14ac:dyDescent="0.25">
      <c r="B25" s="23" t="s">
        <v>8</v>
      </c>
      <c r="C25" s="58">
        <v>0.01</v>
      </c>
      <c r="D25" s="58">
        <v>0.01</v>
      </c>
      <c r="E25" s="58">
        <v>0.01</v>
      </c>
      <c r="F25" s="58">
        <v>0.03</v>
      </c>
    </row>
    <row r="26" spans="2:6" x14ac:dyDescent="0.25">
      <c r="B26" s="23" t="s">
        <v>5</v>
      </c>
      <c r="C26" s="58">
        <v>4.57</v>
      </c>
      <c r="D26" s="58">
        <v>3.89</v>
      </c>
      <c r="E26" s="58">
        <v>4.18</v>
      </c>
      <c r="F26" s="58">
        <v>12.64</v>
      </c>
    </row>
    <row r="27" spans="2:6" x14ac:dyDescent="0.25">
      <c r="B27" s="23" t="s">
        <v>20</v>
      </c>
      <c r="C27" s="58">
        <v>15.98</v>
      </c>
      <c r="D27" s="58">
        <v>19.89</v>
      </c>
      <c r="E27" s="58">
        <v>14.72</v>
      </c>
      <c r="F27" s="58">
        <v>50.59</v>
      </c>
    </row>
    <row r="28" spans="2:6" x14ac:dyDescent="0.25">
      <c r="B28" s="23" t="s">
        <v>6</v>
      </c>
      <c r="C28" s="58">
        <v>1.32</v>
      </c>
      <c r="D28" s="58">
        <v>0.91</v>
      </c>
      <c r="E28" s="58">
        <v>1.33</v>
      </c>
      <c r="F28" s="58">
        <v>3.56</v>
      </c>
    </row>
  </sheetData>
  <pageMargins left="0.7" right="0.7" top="0.75" bottom="0.75" header="0.3" footer="0.3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70" zoomScaleNormal="70" workbookViewId="0">
      <selection activeCell="A59" sqref="A59"/>
    </sheetView>
  </sheetViews>
  <sheetFormatPr defaultRowHeight="15" x14ac:dyDescent="0.25"/>
  <cols>
    <col min="1" max="1" width="164" bestFit="1" customWidth="1"/>
    <col min="2" max="2" width="10.5703125" bestFit="1" customWidth="1"/>
    <col min="3" max="3" width="96.42578125" bestFit="1" customWidth="1"/>
    <col min="4" max="4" width="57" bestFit="1" customWidth="1"/>
    <col min="5" max="5" width="79.42578125" bestFit="1" customWidth="1"/>
    <col min="6" max="6" width="154.85546875" bestFit="1" customWidth="1"/>
    <col min="7" max="7" width="127.28515625" bestFit="1" customWidth="1"/>
    <col min="8" max="8" width="96.7109375" bestFit="1" customWidth="1"/>
    <col min="9" max="9" width="99" bestFit="1" customWidth="1"/>
    <col min="10" max="10" width="86.7109375" bestFit="1" customWidth="1"/>
    <col min="11" max="11" width="105.7109375" bestFit="1" customWidth="1"/>
    <col min="12" max="12" width="109.28515625" bestFit="1" customWidth="1"/>
    <col min="13" max="13" width="128.85546875" bestFit="1" customWidth="1"/>
    <col min="14" max="14" width="167.28515625" bestFit="1" customWidth="1"/>
    <col min="15" max="15" width="112.28515625" bestFit="1" customWidth="1"/>
    <col min="16" max="16" width="179.85546875" bestFit="1" customWidth="1"/>
    <col min="17" max="17" width="123.5703125" bestFit="1" customWidth="1"/>
    <col min="18" max="18" width="196.28515625" bestFit="1" customWidth="1"/>
    <col min="19" max="19" width="139.42578125" bestFit="1" customWidth="1"/>
    <col min="20" max="20" width="166.42578125" bestFit="1" customWidth="1"/>
    <col min="21" max="21" width="88.140625" bestFit="1" customWidth="1"/>
    <col min="22" max="22" width="132.28515625" bestFit="1" customWidth="1"/>
    <col min="23" max="23" width="143.85546875" bestFit="1" customWidth="1"/>
    <col min="24" max="24" width="112.140625" bestFit="1" customWidth="1"/>
    <col min="25" max="25" width="56.28515625" bestFit="1" customWidth="1"/>
    <col min="26" max="26" width="175.5703125" bestFit="1" customWidth="1"/>
  </cols>
  <sheetData>
    <row r="1" spans="1:2" x14ac:dyDescent="0.25">
      <c r="A1" s="22" t="s">
        <v>107</v>
      </c>
      <c r="B1" t="s">
        <v>126</v>
      </c>
    </row>
    <row r="3" spans="1:2" x14ac:dyDescent="0.25">
      <c r="A3" s="22" t="s">
        <v>52</v>
      </c>
    </row>
    <row r="4" spans="1:2" x14ac:dyDescent="0.25">
      <c r="A4" s="23" t="s">
        <v>108</v>
      </c>
      <c r="B4" s="26">
        <v>161433.59999999998</v>
      </c>
    </row>
    <row r="5" spans="1:2" x14ac:dyDescent="0.25">
      <c r="A5" s="23" t="s">
        <v>29</v>
      </c>
      <c r="B5" s="26">
        <v>1736281.0999999999</v>
      </c>
    </row>
    <row r="6" spans="1:2" x14ac:dyDescent="0.25">
      <c r="A6" s="23" t="s">
        <v>96</v>
      </c>
      <c r="B6" s="26">
        <v>7108.7</v>
      </c>
    </row>
    <row r="7" spans="1:2" x14ac:dyDescent="0.25">
      <c r="A7" s="23" t="s">
        <v>94</v>
      </c>
      <c r="B7" s="26">
        <v>598</v>
      </c>
    </row>
    <row r="8" spans="1:2" x14ac:dyDescent="0.25">
      <c r="A8" s="23" t="s">
        <v>95</v>
      </c>
      <c r="B8" s="26">
        <v>9986.6999999999989</v>
      </c>
    </row>
    <row r="9" spans="1:2" x14ac:dyDescent="0.25">
      <c r="A9" s="23" t="s">
        <v>109</v>
      </c>
      <c r="B9" s="26">
        <v>155</v>
      </c>
    </row>
    <row r="10" spans="1:2" x14ac:dyDescent="0.25">
      <c r="A10" s="23" t="s">
        <v>110</v>
      </c>
      <c r="B10" s="26">
        <v>257</v>
      </c>
    </row>
    <row r="11" spans="1:2" x14ac:dyDescent="0.25">
      <c r="A11" s="23" t="s">
        <v>111</v>
      </c>
      <c r="B11" s="26">
        <v>533.29999999999995</v>
      </c>
    </row>
    <row r="12" spans="1:2" x14ac:dyDescent="0.25">
      <c r="A12" s="23" t="s">
        <v>97</v>
      </c>
      <c r="B12" s="26">
        <v>522.20000000000005</v>
      </c>
    </row>
    <row r="13" spans="1:2" x14ac:dyDescent="0.25">
      <c r="A13" s="23" t="s">
        <v>98</v>
      </c>
      <c r="B13" s="26">
        <v>155844.59999999998</v>
      </c>
    </row>
    <row r="14" spans="1:2" x14ac:dyDescent="0.25">
      <c r="A14" s="23" t="s">
        <v>99</v>
      </c>
      <c r="B14" s="26">
        <v>35045.699999999997</v>
      </c>
    </row>
    <row r="15" spans="1:2" x14ac:dyDescent="0.25">
      <c r="A15" s="23" t="s">
        <v>112</v>
      </c>
      <c r="B15" s="26">
        <v>14041.4</v>
      </c>
    </row>
    <row r="16" spans="1:2" x14ac:dyDescent="0.25">
      <c r="A16" s="23" t="s">
        <v>100</v>
      </c>
      <c r="B16" s="26">
        <v>85826.5</v>
      </c>
    </row>
    <row r="17" spans="1:2" x14ac:dyDescent="0.25">
      <c r="A17" s="23" t="s">
        <v>113</v>
      </c>
      <c r="B17" s="26">
        <v>12720.1</v>
      </c>
    </row>
    <row r="18" spans="1:2" x14ac:dyDescent="0.25">
      <c r="A18" s="23" t="s">
        <v>114</v>
      </c>
      <c r="B18" s="26">
        <v>4726.7</v>
      </c>
    </row>
    <row r="19" spans="1:2" x14ac:dyDescent="0.25">
      <c r="A19" s="23" t="s">
        <v>101</v>
      </c>
      <c r="B19" s="26">
        <v>12715.1</v>
      </c>
    </row>
    <row r="20" spans="1:2" x14ac:dyDescent="0.25">
      <c r="A20" s="23" t="s">
        <v>115</v>
      </c>
      <c r="B20" s="26">
        <v>623345</v>
      </c>
    </row>
    <row r="21" spans="1:2" x14ac:dyDescent="0.25">
      <c r="A21" s="23" t="s">
        <v>102</v>
      </c>
      <c r="B21" s="26">
        <v>169</v>
      </c>
    </row>
    <row r="22" spans="1:2" x14ac:dyDescent="0.25">
      <c r="A22" s="23" t="s">
        <v>106</v>
      </c>
      <c r="B22" s="26">
        <v>911.4</v>
      </c>
    </row>
    <row r="23" spans="1:2" x14ac:dyDescent="0.25">
      <c r="A23" s="23" t="s">
        <v>103</v>
      </c>
      <c r="B23" s="26">
        <v>4509.7</v>
      </c>
    </row>
    <row r="24" spans="1:2" x14ac:dyDescent="0.25">
      <c r="A24" s="23" t="s">
        <v>105</v>
      </c>
      <c r="B24" s="26">
        <v>51</v>
      </c>
    </row>
    <row r="25" spans="1:2" x14ac:dyDescent="0.25">
      <c r="A25" s="23" t="s">
        <v>104</v>
      </c>
      <c r="B25" s="26">
        <v>520</v>
      </c>
    </row>
    <row r="26" spans="1:2" x14ac:dyDescent="0.25">
      <c r="A26" s="23" t="s">
        <v>116</v>
      </c>
      <c r="B26" s="26">
        <v>20</v>
      </c>
    </row>
    <row r="27" spans="1:2" x14ac:dyDescent="0.25">
      <c r="A27" s="23" t="s">
        <v>117</v>
      </c>
      <c r="B27" s="26">
        <v>1337.7</v>
      </c>
    </row>
    <row r="28" spans="1:2" x14ac:dyDescent="0.25">
      <c r="A28" s="23" t="s">
        <v>118</v>
      </c>
      <c r="B28" s="26">
        <v>53401.3</v>
      </c>
    </row>
    <row r="29" spans="1:2" x14ac:dyDescent="0.25">
      <c r="A29" s="23" t="s">
        <v>30</v>
      </c>
      <c r="B29" s="26">
        <v>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zoomScale="85" zoomScaleNormal="85" workbookViewId="0">
      <selection activeCell="A29" sqref="A29:AA32"/>
    </sheetView>
  </sheetViews>
  <sheetFormatPr defaultRowHeight="15" x14ac:dyDescent="0.25"/>
  <cols>
    <col min="1" max="1" width="30.85546875" customWidth="1"/>
    <col min="2" max="2" width="12.5703125" customWidth="1"/>
    <col min="3" max="4" width="11.42578125" customWidth="1"/>
    <col min="5" max="27" width="17.140625" customWidth="1"/>
    <col min="28" max="43" width="180.85546875" customWidth="1"/>
    <col min="44" max="47" width="180.85546875" bestFit="1" customWidth="1"/>
    <col min="48" max="48" width="180.85546875" customWidth="1"/>
    <col min="49" max="81" width="180.85546875" bestFit="1" customWidth="1"/>
    <col min="82" max="82" width="60.85546875" bestFit="1" customWidth="1"/>
    <col min="83" max="83" width="77" bestFit="1" customWidth="1"/>
    <col min="84" max="84" width="85.7109375" bestFit="1" customWidth="1"/>
    <col min="85" max="85" width="46.42578125" bestFit="1" customWidth="1"/>
    <col min="86" max="86" width="68.7109375" bestFit="1" customWidth="1"/>
    <col min="87" max="87" width="144.140625" bestFit="1" customWidth="1"/>
    <col min="88" max="88" width="86" bestFit="1" customWidth="1"/>
    <col min="89" max="89" width="116.7109375" bestFit="1" customWidth="1"/>
    <col min="90" max="90" width="88.42578125" bestFit="1" customWidth="1"/>
    <col min="91" max="91" width="95" bestFit="1" customWidth="1"/>
    <col min="92" max="92" width="76.140625" bestFit="1" customWidth="1"/>
    <col min="93" max="93" width="98.5703125" bestFit="1" customWidth="1"/>
    <col min="94" max="94" width="118.28515625" bestFit="1" customWidth="1"/>
    <col min="95" max="95" width="101.7109375" bestFit="1" customWidth="1"/>
    <col min="96" max="96" width="156.5703125" bestFit="1" customWidth="1"/>
    <col min="97" max="97" width="113" bestFit="1" customWidth="1"/>
    <col min="98" max="98" width="185.5703125" bestFit="1" customWidth="1"/>
    <col min="99" max="99" width="169.140625" bestFit="1" customWidth="1"/>
    <col min="100" max="100" width="128.7109375" bestFit="1" customWidth="1"/>
    <col min="101" max="101" width="155.7109375" bestFit="1" customWidth="1"/>
    <col min="102" max="102" width="77.42578125" bestFit="1" customWidth="1"/>
    <col min="103" max="103" width="121.7109375" bestFit="1" customWidth="1"/>
    <col min="104" max="104" width="133.28515625" bestFit="1" customWidth="1"/>
    <col min="105" max="105" width="101.5703125" bestFit="1" customWidth="1"/>
    <col min="106" max="106" width="43.28515625" bestFit="1" customWidth="1"/>
    <col min="107" max="107" width="164.85546875" bestFit="1" customWidth="1"/>
    <col min="108" max="108" width="45.5703125" bestFit="1" customWidth="1"/>
  </cols>
  <sheetData>
    <row r="1" spans="1:4" x14ac:dyDescent="0.25">
      <c r="A1" s="62" t="s">
        <v>52</v>
      </c>
      <c r="B1" t="s">
        <v>26</v>
      </c>
      <c r="C1" t="s">
        <v>27</v>
      </c>
      <c r="D1" t="s">
        <v>28</v>
      </c>
    </row>
    <row r="2" spans="1:4" x14ac:dyDescent="0.25">
      <c r="A2" s="60" t="s">
        <v>68</v>
      </c>
      <c r="B2" s="64">
        <v>48084.4</v>
      </c>
      <c r="C2" s="65">
        <v>52331</v>
      </c>
      <c r="D2" s="65">
        <v>61018.2</v>
      </c>
    </row>
    <row r="3" spans="1:4" x14ac:dyDescent="0.25">
      <c r="A3" s="60" t="s">
        <v>69</v>
      </c>
      <c r="B3" s="64">
        <v>490520.9</v>
      </c>
      <c r="C3" s="65">
        <v>592465.5</v>
      </c>
      <c r="D3" s="65">
        <v>653294.69999999995</v>
      </c>
    </row>
    <row r="4" spans="1:4" x14ac:dyDescent="0.25">
      <c r="A4" s="60" t="s">
        <v>72</v>
      </c>
      <c r="B4" s="64">
        <v>2384.6</v>
      </c>
      <c r="C4" s="65">
        <v>1734.3</v>
      </c>
      <c r="D4" s="65">
        <v>2989.8</v>
      </c>
    </row>
    <row r="5" spans="1:4" x14ac:dyDescent="0.25">
      <c r="A5" s="60" t="s">
        <v>70</v>
      </c>
      <c r="B5" s="64">
        <v>192.5</v>
      </c>
      <c r="C5" s="65">
        <v>187.5</v>
      </c>
      <c r="D5" s="65">
        <v>218</v>
      </c>
    </row>
    <row r="6" spans="1:4" x14ac:dyDescent="0.25">
      <c r="A6" s="60" t="s">
        <v>71</v>
      </c>
      <c r="B6" s="64">
        <v>9860</v>
      </c>
      <c r="C6" s="65">
        <v>67.900000000000006</v>
      </c>
      <c r="D6" s="65">
        <v>58.8</v>
      </c>
    </row>
    <row r="7" spans="1:4" x14ac:dyDescent="0.25">
      <c r="A7" s="60" t="s">
        <v>73</v>
      </c>
      <c r="B7" s="64">
        <v>85</v>
      </c>
      <c r="C7" s="65">
        <v>35</v>
      </c>
      <c r="D7" s="65">
        <v>35</v>
      </c>
    </row>
    <row r="8" spans="1:4" x14ac:dyDescent="0.25">
      <c r="A8" s="60" t="s">
        <v>74</v>
      </c>
      <c r="B8" s="64">
        <v>303.7</v>
      </c>
      <c r="C8" s="65">
        <v>37.6</v>
      </c>
      <c r="D8" s="65">
        <v>192</v>
      </c>
    </row>
    <row r="9" spans="1:4" x14ac:dyDescent="0.25">
      <c r="A9" s="60" t="s">
        <v>75</v>
      </c>
      <c r="B9" s="64">
        <v>59</v>
      </c>
      <c r="C9" s="65">
        <v>99</v>
      </c>
      <c r="D9" s="65">
        <v>99</v>
      </c>
    </row>
    <row r="10" spans="1:4" x14ac:dyDescent="0.25">
      <c r="A10" s="60" t="s">
        <v>76</v>
      </c>
      <c r="B10" s="64">
        <v>95</v>
      </c>
      <c r="C10" s="65">
        <v>177.6</v>
      </c>
      <c r="D10" s="65">
        <v>249.6</v>
      </c>
    </row>
    <row r="11" spans="1:4" x14ac:dyDescent="0.25">
      <c r="A11" s="60" t="s">
        <v>78</v>
      </c>
      <c r="B11" s="64">
        <v>10995.6</v>
      </c>
      <c r="C11" s="65">
        <v>9232.6</v>
      </c>
      <c r="D11" s="65">
        <v>14817.5</v>
      </c>
    </row>
    <row r="12" spans="1:4" x14ac:dyDescent="0.25">
      <c r="A12" s="60" t="s">
        <v>77</v>
      </c>
      <c r="B12" s="64">
        <v>47690.1</v>
      </c>
      <c r="C12" s="65">
        <v>53124.2</v>
      </c>
      <c r="D12" s="65">
        <v>55030.3</v>
      </c>
    </row>
    <row r="13" spans="1:4" x14ac:dyDescent="0.25">
      <c r="A13" s="60" t="s">
        <v>80</v>
      </c>
      <c r="B13" s="64">
        <v>3915.1</v>
      </c>
      <c r="C13" s="65">
        <v>4080.6</v>
      </c>
      <c r="D13" s="65">
        <v>6045.7</v>
      </c>
    </row>
    <row r="14" spans="1:4" x14ac:dyDescent="0.25">
      <c r="A14" s="60" t="s">
        <v>79</v>
      </c>
      <c r="B14" s="64">
        <v>25203.599999999999</v>
      </c>
      <c r="C14" s="65">
        <v>28514.799999999999</v>
      </c>
      <c r="D14" s="65">
        <v>32108.1</v>
      </c>
    </row>
    <row r="15" spans="1:4" x14ac:dyDescent="0.25">
      <c r="A15" s="60" t="s">
        <v>81</v>
      </c>
      <c r="B15" s="64">
        <v>807</v>
      </c>
      <c r="C15" s="65">
        <v>430.7</v>
      </c>
      <c r="D15" s="65">
        <v>3489</v>
      </c>
    </row>
    <row r="16" spans="1:4" x14ac:dyDescent="0.25">
      <c r="A16" s="60" t="s">
        <v>82</v>
      </c>
      <c r="B16" s="64">
        <v>3749.9</v>
      </c>
      <c r="C16" s="65">
        <v>3866.9</v>
      </c>
      <c r="D16" s="65">
        <v>5103.3</v>
      </c>
    </row>
    <row r="17" spans="1:30" x14ac:dyDescent="0.25">
      <c r="A17" s="60" t="s">
        <v>83</v>
      </c>
      <c r="B17" s="64">
        <v>169269</v>
      </c>
      <c r="C17" s="65">
        <v>239951.2</v>
      </c>
      <c r="D17" s="65">
        <v>214124.79999999999</v>
      </c>
    </row>
    <row r="18" spans="1:30" x14ac:dyDescent="0.25">
      <c r="A18" s="60" t="s">
        <v>85</v>
      </c>
      <c r="B18" s="64">
        <v>20</v>
      </c>
      <c r="C18" s="65">
        <v>67</v>
      </c>
      <c r="D18" s="65">
        <v>82</v>
      </c>
    </row>
    <row r="19" spans="1:30" x14ac:dyDescent="0.25">
      <c r="A19" s="60" t="s">
        <v>84</v>
      </c>
      <c r="B19" s="64">
        <v>3714.2</v>
      </c>
      <c r="C19" s="65">
        <v>3904.9</v>
      </c>
      <c r="D19" s="65">
        <v>5096</v>
      </c>
    </row>
    <row r="20" spans="1:30" x14ac:dyDescent="0.25">
      <c r="A20" s="60" t="s">
        <v>90</v>
      </c>
      <c r="B20" s="64">
        <v>309</v>
      </c>
      <c r="C20" s="65">
        <v>292.39999999999998</v>
      </c>
      <c r="D20" s="65">
        <v>310</v>
      </c>
    </row>
    <row r="21" spans="1:30" x14ac:dyDescent="0.25">
      <c r="A21" s="60" t="s">
        <v>86</v>
      </c>
      <c r="B21" s="64">
        <v>1308.0999999999999</v>
      </c>
      <c r="C21" s="65">
        <v>865</v>
      </c>
      <c r="D21" s="65">
        <v>2336.6</v>
      </c>
    </row>
    <row r="22" spans="1:30" x14ac:dyDescent="0.25">
      <c r="A22" s="60" t="s">
        <v>89</v>
      </c>
      <c r="B22" s="64">
        <v>17</v>
      </c>
      <c r="C22" s="65">
        <v>17</v>
      </c>
      <c r="D22" s="65">
        <v>17</v>
      </c>
    </row>
    <row r="23" spans="1:30" x14ac:dyDescent="0.25">
      <c r="A23" s="60" t="s">
        <v>88</v>
      </c>
      <c r="B23" s="64">
        <v>100</v>
      </c>
      <c r="C23" s="65">
        <v>160</v>
      </c>
      <c r="D23" s="65">
        <v>260</v>
      </c>
    </row>
    <row r="24" spans="1:30" x14ac:dyDescent="0.25">
      <c r="A24" s="60" t="s">
        <v>91</v>
      </c>
      <c r="B24" s="64">
        <v>10</v>
      </c>
      <c r="C24" s="65">
        <v>0</v>
      </c>
      <c r="D24" s="65">
        <v>10</v>
      </c>
    </row>
    <row r="25" spans="1:30" x14ac:dyDescent="0.25">
      <c r="A25" s="60" t="s">
        <v>92</v>
      </c>
      <c r="B25" s="64">
        <v>1011.7</v>
      </c>
      <c r="C25" s="65">
        <v>326</v>
      </c>
      <c r="D25" s="65">
        <v>0</v>
      </c>
    </row>
    <row r="26" spans="1:30" x14ac:dyDescent="0.25">
      <c r="A26" s="60" t="s">
        <v>87</v>
      </c>
      <c r="B26" s="64">
        <v>49</v>
      </c>
      <c r="C26" s="65">
        <v>0</v>
      </c>
      <c r="D26" s="65">
        <v>326</v>
      </c>
    </row>
    <row r="27" spans="1:30" x14ac:dyDescent="0.25">
      <c r="A27" s="60" t="s">
        <v>93</v>
      </c>
      <c r="B27" s="64">
        <v>14300.2</v>
      </c>
      <c r="C27" s="65">
        <v>17889.3</v>
      </c>
      <c r="D27" s="65">
        <v>21211.8</v>
      </c>
    </row>
    <row r="28" spans="1:30" x14ac:dyDescent="0.25">
      <c r="A28" s="63"/>
      <c r="B28" s="64"/>
      <c r="C28" s="65"/>
      <c r="D28" s="65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</row>
    <row r="29" spans="1:30" ht="210" x14ac:dyDescent="0.25">
      <c r="A29" s="66" t="s">
        <v>107</v>
      </c>
      <c r="B29" s="67" t="s">
        <v>68</v>
      </c>
      <c r="C29" s="67" t="s">
        <v>69</v>
      </c>
      <c r="D29" s="67" t="s">
        <v>72</v>
      </c>
      <c r="E29" s="68" t="s">
        <v>70</v>
      </c>
      <c r="F29" s="68" t="s">
        <v>71</v>
      </c>
      <c r="G29" s="68" t="s">
        <v>73</v>
      </c>
      <c r="H29" s="68" t="s">
        <v>74</v>
      </c>
      <c r="I29" s="68" t="s">
        <v>75</v>
      </c>
      <c r="J29" s="68" t="s">
        <v>76</v>
      </c>
      <c r="K29" s="68" t="s">
        <v>78</v>
      </c>
      <c r="L29" s="68" t="s">
        <v>77</v>
      </c>
      <c r="M29" s="68" t="s">
        <v>80</v>
      </c>
      <c r="N29" s="68" t="s">
        <v>79</v>
      </c>
      <c r="O29" s="68" t="s">
        <v>81</v>
      </c>
      <c r="P29" s="68" t="s">
        <v>82</v>
      </c>
      <c r="Q29" s="68" t="s">
        <v>83</v>
      </c>
      <c r="R29" s="68" t="s">
        <v>85</v>
      </c>
      <c r="S29" s="68" t="s">
        <v>84</v>
      </c>
      <c r="T29" s="68" t="s">
        <v>90</v>
      </c>
      <c r="U29" s="68" t="s">
        <v>86</v>
      </c>
      <c r="V29" s="68" t="s">
        <v>89</v>
      </c>
      <c r="W29" s="68" t="s">
        <v>88</v>
      </c>
      <c r="X29" s="68" t="s">
        <v>91</v>
      </c>
      <c r="Y29" s="68" t="s">
        <v>92</v>
      </c>
      <c r="Z29" s="68" t="s">
        <v>87</v>
      </c>
      <c r="AA29" s="68" t="s">
        <v>93</v>
      </c>
      <c r="AB29" s="61"/>
      <c r="AC29" s="61"/>
      <c r="AD29" s="61"/>
    </row>
    <row r="30" spans="1:30" x14ac:dyDescent="0.25">
      <c r="A30" s="5" t="s">
        <v>26</v>
      </c>
      <c r="B30" s="69">
        <v>48084.4</v>
      </c>
      <c r="C30" s="69">
        <v>490520.9</v>
      </c>
      <c r="D30" s="69">
        <v>2384.6</v>
      </c>
      <c r="E30" s="69">
        <v>192.5</v>
      </c>
      <c r="F30" s="69">
        <v>9860</v>
      </c>
      <c r="G30" s="69">
        <v>85</v>
      </c>
      <c r="H30" s="69">
        <v>303.7</v>
      </c>
      <c r="I30" s="69">
        <v>59</v>
      </c>
      <c r="J30" s="69">
        <v>95</v>
      </c>
      <c r="K30" s="69">
        <v>10995.6</v>
      </c>
      <c r="L30" s="69">
        <v>47690.1</v>
      </c>
      <c r="M30" s="69">
        <v>3915.1</v>
      </c>
      <c r="N30" s="69">
        <v>25203.599999999999</v>
      </c>
      <c r="O30" s="69">
        <v>807</v>
      </c>
      <c r="P30" s="69">
        <v>3749.9</v>
      </c>
      <c r="Q30" s="69">
        <v>169269</v>
      </c>
      <c r="R30" s="69">
        <v>20</v>
      </c>
      <c r="S30" s="69">
        <v>3714.2</v>
      </c>
      <c r="T30" s="69">
        <v>309</v>
      </c>
      <c r="U30" s="69">
        <v>1308.0999999999999</v>
      </c>
      <c r="V30" s="69">
        <v>17</v>
      </c>
      <c r="W30" s="69">
        <v>100</v>
      </c>
      <c r="X30" s="69">
        <v>10</v>
      </c>
      <c r="Y30" s="69">
        <v>1011.7</v>
      </c>
      <c r="Z30" s="69">
        <v>49</v>
      </c>
      <c r="AA30" s="69">
        <v>14300.2</v>
      </c>
    </row>
    <row r="31" spans="1:30" x14ac:dyDescent="0.25">
      <c r="A31" s="5" t="s">
        <v>27</v>
      </c>
      <c r="B31" s="70">
        <v>52331</v>
      </c>
      <c r="C31" s="70">
        <v>592465.5</v>
      </c>
      <c r="D31" s="70">
        <v>1734.3</v>
      </c>
      <c r="E31" s="70">
        <v>187.5</v>
      </c>
      <c r="F31" s="70">
        <v>67.900000000000006</v>
      </c>
      <c r="G31" s="70">
        <v>35</v>
      </c>
      <c r="H31" s="70">
        <v>37.6</v>
      </c>
      <c r="I31" s="70">
        <v>99</v>
      </c>
      <c r="J31" s="70">
        <v>177.6</v>
      </c>
      <c r="K31" s="70">
        <v>9232.6</v>
      </c>
      <c r="L31" s="70">
        <v>53124.2</v>
      </c>
      <c r="M31" s="70">
        <v>4080.6</v>
      </c>
      <c r="N31" s="70">
        <v>28514.799999999999</v>
      </c>
      <c r="O31" s="70">
        <v>430.7</v>
      </c>
      <c r="P31" s="70">
        <v>3866.9</v>
      </c>
      <c r="Q31" s="70">
        <v>239951.2</v>
      </c>
      <c r="R31" s="70">
        <v>67</v>
      </c>
      <c r="S31" s="70">
        <v>3904.9</v>
      </c>
      <c r="T31" s="70">
        <v>292.39999999999998</v>
      </c>
      <c r="U31" s="70">
        <v>865</v>
      </c>
      <c r="V31" s="70">
        <v>17</v>
      </c>
      <c r="W31" s="70">
        <v>160</v>
      </c>
      <c r="X31" s="70">
        <v>0</v>
      </c>
      <c r="Y31" s="70">
        <v>326</v>
      </c>
      <c r="Z31" s="70">
        <v>0</v>
      </c>
      <c r="AA31" s="70">
        <v>17889.3</v>
      </c>
    </row>
    <row r="32" spans="1:30" x14ac:dyDescent="0.25">
      <c r="A32" s="5" t="s">
        <v>28</v>
      </c>
      <c r="B32" s="70">
        <v>61018.2</v>
      </c>
      <c r="C32" s="70">
        <v>653294.69999999995</v>
      </c>
      <c r="D32" s="70">
        <v>2989.8</v>
      </c>
      <c r="E32" s="70">
        <v>218</v>
      </c>
      <c r="F32" s="70">
        <v>58.8</v>
      </c>
      <c r="G32" s="70">
        <v>35</v>
      </c>
      <c r="H32" s="70">
        <v>192</v>
      </c>
      <c r="I32" s="70">
        <v>99</v>
      </c>
      <c r="J32" s="70">
        <v>249.6</v>
      </c>
      <c r="K32" s="70">
        <v>14817.5</v>
      </c>
      <c r="L32" s="70">
        <v>55030.3</v>
      </c>
      <c r="M32" s="70">
        <v>6045.7</v>
      </c>
      <c r="N32" s="70">
        <v>32108.1</v>
      </c>
      <c r="O32" s="70">
        <v>3489</v>
      </c>
      <c r="P32" s="70">
        <v>5103.3</v>
      </c>
      <c r="Q32" s="70">
        <v>214124.79999999999</v>
      </c>
      <c r="R32" s="70">
        <v>82</v>
      </c>
      <c r="S32" s="70">
        <v>5096</v>
      </c>
      <c r="T32" s="70">
        <v>310</v>
      </c>
      <c r="U32" s="70">
        <v>2336.6</v>
      </c>
      <c r="V32" s="70">
        <v>17</v>
      </c>
      <c r="W32" s="70">
        <v>260</v>
      </c>
      <c r="X32" s="70">
        <v>10</v>
      </c>
      <c r="Y32" s="70">
        <v>0</v>
      </c>
      <c r="Z32" s="70">
        <v>326</v>
      </c>
      <c r="AA32" s="70">
        <v>21211.8</v>
      </c>
    </row>
  </sheetData>
  <autoFilter ref="A29:AA2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3" sqref="F3"/>
    </sheetView>
  </sheetViews>
  <sheetFormatPr defaultRowHeight="15" x14ac:dyDescent="0.25"/>
  <cols>
    <col min="1" max="1" width="11.5703125" customWidth="1"/>
    <col min="2" max="2" width="37.7109375" customWidth="1"/>
    <col min="3" max="27" width="17.7109375" customWidth="1"/>
  </cols>
  <sheetData>
    <row r="1" spans="1:6" x14ac:dyDescent="0.25">
      <c r="A1" s="87" t="s">
        <v>32</v>
      </c>
      <c r="B1" s="88" t="s">
        <v>121</v>
      </c>
      <c r="C1" s="88" t="s">
        <v>119</v>
      </c>
      <c r="D1" s="89" t="s">
        <v>120</v>
      </c>
      <c r="F1">
        <f>VLOOKUP(A2,НП,2,FALSE)</f>
        <v>0</v>
      </c>
    </row>
    <row r="2" spans="1:6" ht="148.5" customHeight="1" x14ac:dyDescent="0.25">
      <c r="A2" s="84" t="s">
        <v>26</v>
      </c>
      <c r="B2" s="78"/>
      <c r="C2" s="79" t="s">
        <v>123</v>
      </c>
      <c r="D2" s="86">
        <v>1106.0999999999999</v>
      </c>
    </row>
    <row r="3" spans="1:6" ht="148.5" customHeight="1" x14ac:dyDescent="0.25">
      <c r="A3" s="84" t="s">
        <v>26</v>
      </c>
      <c r="B3" s="78"/>
      <c r="C3" s="79" t="s">
        <v>124</v>
      </c>
      <c r="D3" s="86">
        <v>2595.9</v>
      </c>
    </row>
    <row r="4" spans="1:6" ht="148.5" customHeight="1" x14ac:dyDescent="0.25">
      <c r="A4" s="85" t="s">
        <v>27</v>
      </c>
      <c r="B4" s="78"/>
      <c r="C4" s="79" t="s">
        <v>122</v>
      </c>
      <c r="D4" s="86">
        <v>2659.8</v>
      </c>
    </row>
    <row r="5" spans="1:6" ht="148.5" customHeight="1" x14ac:dyDescent="0.25">
      <c r="A5" s="84" t="s">
        <v>28</v>
      </c>
      <c r="B5" s="90"/>
      <c r="C5" s="91" t="s">
        <v>125</v>
      </c>
      <c r="D5" s="92">
        <v>2590.9</v>
      </c>
    </row>
  </sheetData>
  <dataValidations count="1">
    <dataValidation type="list" allowBlank="1" showInputMessage="1" showErrorMessage="1" sqref="A1">
      <formula1>INDIRECT("Каталог[Название]")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ДАШБОРД</vt:lpstr>
      <vt:lpstr>Данные</vt:lpstr>
      <vt:lpstr>Расходы</vt:lpstr>
      <vt:lpstr>Доходы</vt:lpstr>
      <vt:lpstr>Структура </vt:lpstr>
      <vt:lpstr>Лист7</vt:lpstr>
      <vt:lpstr>МП</vt:lpstr>
      <vt:lpstr>НП</vt:lpstr>
      <vt:lpstr>_2020_факт</vt:lpstr>
      <vt:lpstr>_2021_факт</vt:lpstr>
      <vt:lpstr>_2022_план</vt:lpstr>
      <vt:lpstr>годы</vt:lpstr>
      <vt:lpstr>НП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2022-05-23T05:44:24Z</dcterms:modified>
</cp:coreProperties>
</file>